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defaultThemeVersion="124226"/>
  <mc:AlternateContent xmlns:mc="http://schemas.openxmlformats.org/markup-compatibility/2006">
    <mc:Choice Requires="x15">
      <x15ac:absPath xmlns:x15ac="http://schemas.microsoft.com/office/spreadsheetml/2010/11/ac" url="\\cps.local\shares$\staff_home_folders\chrisg\My Documents\Laptop\Heads DOCs\corona virus\"/>
    </mc:Choice>
  </mc:AlternateContent>
  <xr:revisionPtr revIDLastSave="0" documentId="8_{72C13002-4DA1-4D27-B9D1-A80F5917A498}" xr6:coauthVersionLast="36" xr6:coauthVersionMax="36" xr10:uidLastSave="{00000000-0000-0000-0000-000000000000}"/>
  <bookViews>
    <workbookView xWindow="0" yWindow="0" windowWidth="24000" windowHeight="9495"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Assessment'!$B$1:$G$64</definedName>
  </definedNames>
  <calcPr calcId="191029"/>
</workbook>
</file>

<file path=xl/calcChain.xml><?xml version="1.0" encoding="utf-8"?>
<calcChain xmlns="http://schemas.openxmlformats.org/spreadsheetml/2006/main">
  <c r="J126" i="1" l="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K96" i="1" l="1"/>
  <c r="K81" i="1"/>
  <c r="K85" i="1"/>
  <c r="K93" i="1"/>
  <c r="K100" i="1"/>
  <c r="K112" i="1"/>
  <c r="K38" i="1"/>
  <c r="F38" i="1" s="1"/>
  <c r="K34" i="1"/>
  <c r="F34" i="1" s="1"/>
  <c r="K33" i="1"/>
  <c r="F33" i="1" s="1"/>
  <c r="K54" i="1"/>
  <c r="K56" i="1"/>
  <c r="K58" i="1"/>
  <c r="K64" i="1"/>
  <c r="K70" i="1"/>
  <c r="K72" i="1"/>
  <c r="K74" i="1"/>
  <c r="K76" i="1"/>
  <c r="K78" i="1"/>
  <c r="K80" i="1"/>
  <c r="K86" i="1"/>
  <c r="K88" i="1"/>
  <c r="K90" i="1"/>
  <c r="K23" i="1"/>
  <c r="F23" i="1" s="1"/>
  <c r="K25" i="1"/>
  <c r="F25" i="1" s="1"/>
  <c r="K59" i="1"/>
  <c r="K75" i="1"/>
  <c r="K97" i="1"/>
  <c r="K101" i="1"/>
  <c r="K109" i="1"/>
  <c r="K113" i="1"/>
  <c r="K117" i="1"/>
  <c r="K125" i="1"/>
  <c r="K20" i="1"/>
  <c r="F20" i="1" s="1"/>
  <c r="K22" i="1"/>
  <c r="F22" i="1" s="1"/>
  <c r="K30" i="1"/>
  <c r="F30" i="1" s="1"/>
  <c r="K37" i="1"/>
  <c r="F37" i="1" s="1"/>
  <c r="K48" i="1"/>
  <c r="K118" i="1"/>
  <c r="K120" i="1"/>
  <c r="K122" i="1"/>
  <c r="K124" i="1"/>
  <c r="K126" i="1"/>
  <c r="K27" i="1"/>
  <c r="F27" i="1" s="1"/>
  <c r="K29" i="1"/>
  <c r="F29" i="1" s="1"/>
  <c r="K31" i="1"/>
  <c r="F31" i="1" s="1"/>
  <c r="K44" i="1"/>
  <c r="F44" i="1" s="1"/>
  <c r="K49" i="1"/>
  <c r="K53" i="1"/>
  <c r="K61" i="1"/>
  <c r="K68" i="1"/>
  <c r="K92" i="1"/>
  <c r="K94" i="1"/>
  <c r="K107" i="1"/>
  <c r="K21" i="1"/>
  <c r="F21" i="1" s="1"/>
  <c r="K39" i="1"/>
  <c r="F39" i="1" s="1"/>
  <c r="K41" i="1"/>
  <c r="F41" i="1" s="1"/>
  <c r="K43" i="1"/>
  <c r="F43" i="1" s="1"/>
  <c r="K45" i="1"/>
  <c r="F45" i="1" s="1"/>
  <c r="K65" i="1"/>
  <c r="K69" i="1"/>
  <c r="K77" i="1"/>
  <c r="K84" i="1"/>
  <c r="K102" i="1"/>
  <c r="K104" i="1"/>
  <c r="K106" i="1"/>
  <c r="K108" i="1"/>
  <c r="K110" i="1"/>
  <c r="K123" i="1"/>
  <c r="K60" i="1"/>
  <c r="K62" i="1"/>
  <c r="K28" i="1"/>
  <c r="F28" i="1" s="1"/>
  <c r="K52" i="1"/>
  <c r="K91" i="1"/>
  <c r="K116" i="1"/>
  <c r="K32" i="1"/>
  <c r="F32" i="1" s="1"/>
  <c r="K63" i="1"/>
  <c r="K79" i="1"/>
  <c r="K95" i="1"/>
  <c r="K36" i="1"/>
  <c r="F36" i="1" s="1"/>
  <c r="K51" i="1"/>
  <c r="K67" i="1"/>
  <c r="K83" i="1"/>
  <c r="K99" i="1"/>
  <c r="K115" i="1"/>
  <c r="K111" i="1"/>
  <c r="K24" i="1"/>
  <c r="F24" i="1" s="1"/>
  <c r="K26" i="1"/>
  <c r="F26" i="1" s="1"/>
  <c r="K35" i="1"/>
  <c r="F35" i="1" s="1"/>
  <c r="K40" i="1"/>
  <c r="F40" i="1" s="1"/>
  <c r="K42" i="1"/>
  <c r="F42" i="1" s="1"/>
  <c r="K50" i="1"/>
  <c r="K55" i="1"/>
  <c r="K57" i="1"/>
  <c r="K66" i="1"/>
  <c r="K71" i="1"/>
  <c r="K73" i="1"/>
  <c r="K82" i="1"/>
  <c r="K87" i="1"/>
  <c r="K89" i="1"/>
  <c r="K98" i="1"/>
  <c r="K103" i="1"/>
  <c r="K105" i="1"/>
  <c r="K114" i="1"/>
  <c r="K119" i="1"/>
  <c r="K121" i="1"/>
  <c r="K19" i="1"/>
  <c r="F19" i="1" s="1"/>
  <c r="K18" i="1"/>
  <c r="F18" i="1" s="1"/>
  <c r="K17" i="1"/>
  <c r="F17" i="1" s="1"/>
  <c r="K16" i="1"/>
  <c r="F16" i="1" s="1"/>
  <c r="K15" i="1"/>
  <c r="F15" i="1" s="1"/>
  <c r="K14" i="1"/>
  <c r="F14" i="1" s="1"/>
  <c r="K13" i="1"/>
  <c r="F13" i="1" s="1"/>
  <c r="K12" i="1"/>
  <c r="F12" i="1" s="1"/>
  <c r="K11" i="1"/>
  <c r="F11" i="1" s="1"/>
</calcChain>
</file>

<file path=xl/sharedStrings.xml><?xml version="1.0" encoding="utf-8"?>
<sst xmlns="http://schemas.openxmlformats.org/spreadsheetml/2006/main" count="284" uniqueCount="183">
  <si>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</si>
  <si>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</si>
  <si>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</si>
  <si>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</si>
  <si>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</si>
  <si>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</si>
  <si>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</si>
  <si>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</si>
  <si>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</si>
  <si>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</si>
  <si>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</si>
  <si>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</si>
  <si>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</si>
  <si>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</si>
  <si>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</si>
  <si>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</si>
  <si>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</si>
  <si>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</si>
  <si>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</si>
  <si>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</si>
  <si>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</si>
  <si>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</si>
  <si>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</si>
  <si>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</si>
  <si>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</si>
  <si>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</si>
  <si>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</si>
  <si>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</si>
  <si>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Current Control Methods 
(Including Safe Working Practice)</t>
  </si>
  <si>
    <t>Date of assessment</t>
  </si>
  <si>
    <t>Assessor</t>
  </si>
  <si>
    <t>TPAT H&amp;S Manager</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</si>
  <si>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</si>
  <si>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</si>
  <si>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</si>
  <si>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</si>
  <si>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</si>
  <si>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</si>
  <si>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</si>
  <si>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</si>
  <si>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</si>
  <si>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</si>
  <si>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</si>
  <si>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</si>
  <si>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</si>
  <si>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</si>
  <si>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</si>
  <si>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</si>
  <si>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</si>
  <si>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</si>
  <si>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</si>
  <si>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</si>
  <si>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</si>
  <si>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</si>
  <si>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</si>
  <si>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</si>
  <si>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</si>
  <si>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</si>
  <si>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</si>
  <si>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</si>
  <si>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</si>
  <si>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</si>
  <si>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</si>
  <si>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</si>
  <si>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</si>
  <si>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</si>
  <si>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</si>
  <si>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</si>
  <si>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</si>
  <si>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</si>
  <si>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</si>
  <si>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</si>
  <si>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</si>
  <si>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</si>
  <si>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</si>
  <si>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</si>
  <si>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</si>
  <si>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</si>
  <si>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</si>
  <si>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</si>
  <si>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</si>
  <si>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</si>
  <si>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</si>
  <si>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</si>
  <si>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</si>
  <si>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</si>
  <si>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</si>
  <si>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</si>
  <si>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</si>
  <si>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</si>
  <si>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</si>
  <si>
    <t>Adults and pupils</t>
  </si>
  <si>
    <t>Premises not checked to ensure it is safe to open</t>
  </si>
  <si>
    <t>Complete the re-opening checklist and ensure all issues are actioned</t>
  </si>
  <si>
    <t>Lack of up to date information for staff</t>
  </si>
  <si>
    <t>Lack of up to date information for students and parents/guardians</t>
  </si>
  <si>
    <t>Failure to maintain supervision levels if staffing levels drop</t>
  </si>
  <si>
    <t>Students who are identified as shielded or clinically vulnerable coming into contact with Coronavirus</t>
  </si>
  <si>
    <t>Member of staff displaying symptoms of Coronavirus</t>
  </si>
  <si>
    <t>Student displaying symptoms of Coronavirus</t>
  </si>
  <si>
    <t>Social distancing not observed in staff areas</t>
  </si>
  <si>
    <t>Social distancing not maintained at school gate or drop off/pick up point</t>
  </si>
  <si>
    <t>Social distancing not maintained during home-to-school transport if transport is boarded directly from school premises</t>
  </si>
  <si>
    <t>Social distancing not maintained by students before school starts</t>
  </si>
  <si>
    <t>Social distancing not maintained in school corridors</t>
  </si>
  <si>
    <t>Social distancing not maintained in classrooms</t>
  </si>
  <si>
    <t>Social distancing not maintained during break-times and lunchtimes</t>
  </si>
  <si>
    <t>Social distancing not maintained during meals</t>
  </si>
  <si>
    <t>Social distancing not maintained during physical activities (PE etc)</t>
  </si>
  <si>
    <t>Moving and handling of furniture to facilitate social distancing</t>
  </si>
  <si>
    <t>Storage of furniture or equipment removed from classrooms workspaces and other areas</t>
  </si>
  <si>
    <t>Lack of hand washing facilities</t>
  </si>
  <si>
    <t>Over-use or mis-use of hand sanitiser</t>
  </si>
  <si>
    <t>Staff and students not washing hands frequently</t>
  </si>
  <si>
    <t>Cross contamination of used tissues etc</t>
  </si>
  <si>
    <t>Disposal of potentially contaminated waste</t>
  </si>
  <si>
    <t>Cross contamination from sharing equipment</t>
  </si>
  <si>
    <t>Cross contamination from sharing personal possessions (water bottles, toys etc.)</t>
  </si>
  <si>
    <t>Cross contamination from contact with frequently touched surfaces (door handles, hand rails, tables etc)</t>
  </si>
  <si>
    <t>Cross contamination from use of welfare facilities - toilets, sinks, water fountains etc.</t>
  </si>
  <si>
    <t>Cross contamination from food served on the premises</t>
  </si>
  <si>
    <t>Lack of appropriate cleaning materials and personal protective equipment for cleaning and catering staff</t>
  </si>
  <si>
    <t>Visitors to the school site</t>
  </si>
  <si>
    <t>Provision of first aid (including paediatric first aid where appropriate) support to students</t>
  </si>
  <si>
    <t>Providing care (dispensing medicines etc) for students with medical needs</t>
  </si>
  <si>
    <t>Providing care for students with specific care needs (support for toileting etc)</t>
  </si>
  <si>
    <t>Providing care for students with specific emotional or behavioural needs</t>
  </si>
  <si>
    <t>John Eddy</t>
  </si>
  <si>
    <t>Low 5</t>
  </si>
  <si>
    <t>Disposable gloves etc. available in first aid kit where appropriate. Care plan reviewed if appropriate and updated alongside current government guidelines. Any child who is unwell with symptoms of any kind should not attend school.</t>
  </si>
  <si>
    <r>
      <t>Site team to move equipment where required. Ask for additional help if need</t>
    </r>
    <r>
      <rPr>
        <sz val="10"/>
        <color rgb="FFFF0000"/>
        <rFont val="Calibri"/>
        <family val="2"/>
        <scheme val="minor"/>
      </rPr>
      <t>ed</t>
    </r>
    <r>
      <rPr>
        <sz val="10"/>
        <color theme="1"/>
        <rFont val="Calibri"/>
        <family val="2"/>
        <scheme val="minor"/>
      </rPr>
      <t xml:space="preserve"> by contacting external assistance. Speak to Trust for advice.</t>
    </r>
  </si>
  <si>
    <t>RISK ASSESSMENT:  Returning To School</t>
  </si>
  <si>
    <t>Low 8</t>
  </si>
  <si>
    <t xml:space="preserve">Staff mental health issues 
</t>
  </si>
  <si>
    <t>Weekly</t>
  </si>
  <si>
    <t>Evacuation procedures during resumed full occupancy of the school</t>
  </si>
  <si>
    <t>Staff who were identified as clinically vulnerable coming into contact with Coronavirus</t>
  </si>
  <si>
    <t>Catering staff or companies to update their hygiene risk assessments to take account of Coronavirus. Use single use containers where possible.</t>
  </si>
  <si>
    <t>Staff transport to/from school</t>
  </si>
  <si>
    <t>Public transport should be avoided. If unavoidable, face coverings must be worn. Remind staff about the heightened risk when using fuel stations before attending work. Using gloves or tissues when filling cars up with fuel can reduce the risk of the spread of Covid19. Always wash hand as soon as staff get to school.</t>
  </si>
  <si>
    <t xml:space="preserve">This risk assessment has been completed following current government guidelines as of 7th July 2020. The coronavirus outbreak is a rapidly developing situation and this risk assessment will be updated as the guidance changes.             
</t>
  </si>
  <si>
    <r>
      <t>No activities that require contact or proximity.  Equipment can be used but must be cleaned between groups. Support social distancing with signage, barriers, floor markings and staff supervision. Refer to Use of Changing Rooms Risk Assessment</t>
    </r>
    <r>
      <rPr>
        <sz val="10"/>
        <color rgb="FFFF0000"/>
        <rFont val="Calibri"/>
        <family val="2"/>
        <scheme val="minor"/>
      </rPr>
      <t xml:space="preserve"> </t>
    </r>
  </si>
  <si>
    <t xml:space="preserve">Chacewater School </t>
  </si>
  <si>
    <t xml:space="preserve">Fire risk assessment and evacuation routes to be reviewed, and evacuation procedures updated as required. Please review the impact social distancing measures may have on escape routes, access to emergency equipment and fire equipment (such as extinguishers). Planned first evacuation is Tuesday 8th September. The current evacuation plan will run and will be reviewed following this run through. On hearing alarm, all children to evacuate via the fire exits in their classroom to muster in the playground. To avoid bubble mixing Year 5 and Year 6 to evacuate via Year 6 classroom and Year 3 and 4 to evacuate via the front entrance of school. There are 2 m markings in the playground where children can line up and implement social distancing when whole school is mustered. </t>
  </si>
  <si>
    <t>Staff reminded at briefings of the requirements to immediately isolate if displaying symptoms and to get tested. All those within the 'bubble' or group should be sent home ONLY if the test comes back positive. All suspected cases should be immediately reported to John Eddy and Bonnie Wright . Schools, staff and parents should be ready to provide information required for Test &amp; Trace purposes i.e. details of recent contacts</t>
  </si>
  <si>
    <t xml:space="preserve">Student should be sent home and tested. Headteacher room  to be set aside for the affected student - and cleaned after use.  Staff providing support to be provided with PPE which will be mask, goggles, apron, gloves. These are all kept in classes and in the Frist aid room.The HT will be the main person to take responsibility for these children but in his absence another member of staff to take on role. Area used by student to be thoroughly cleaned. All those within the 'bubble' or group should be sent home ONLY if the test comes back positive. All suspected cases should be immediately reported to John Eddy or Bonnie Wright. Schools, staff and parents should be ready to provide information required for Test &amp; Trace purposes i.e. details of recent contacts. The PPE whould then be disposed of in the "yellow bins" and goggles sterilised. </t>
  </si>
  <si>
    <t xml:space="preserve">Staff room working on a strict rota which is shared with staff. All staff to wash hands prior to using the kettle.Lessons and break time to be staggered to reduce the likelihood of staff all using staff areas at once.  Staff gathering in confined spaces must be avoided at all times. Staff meetings, briefings to take place in the school hall/outside where practical. </t>
  </si>
  <si>
    <t xml:space="preserve">Additional supervision to be provided at gate and/or drop off/pick up point. Consider school parking arrangement to reduce congestion. Priority must be given to disabled users and those identified as having health related issues. Provide relevant guidance to parents on drop off and pick up arrangements. Display signage prominently within school and on the outside of buildings to encourage social distancing (employ multiple-language signage where necessary). Schools must obtain copies of the Covid-19 risk assessments provided by their school transport provider. Please refer to the TPAT Covid-19 School Transport Policy for further information. Currently the school only has 1 child arriving by taxi provided by Cornwall Council. </t>
  </si>
  <si>
    <r>
      <t xml:space="preserve">Parents to be instructed not </t>
    </r>
    <r>
      <rPr>
        <sz val="10"/>
        <color rgb="FFFF0000"/>
        <rFont val="Calibri"/>
        <family val="2"/>
        <scheme val="minor"/>
      </rPr>
      <t>to</t>
    </r>
    <r>
      <rPr>
        <sz val="10"/>
        <color theme="1"/>
        <rFont val="Calibri"/>
        <family val="2"/>
        <scheme val="minor"/>
      </rPr>
      <t xml:space="preserve"> allow students to attend before school starts.  Students to be directed straight to classrooms. Staggered opening and closing times are in place - see above and whole school plan. Route to classrooms is marked by dots . Display signage prominently within school and on the outside of buildings to encourage social distancing (employ multiple-language signage where necessary).</t>
    </r>
  </si>
  <si>
    <t xml:space="preserve">Pupils should remain within their own year groups - of 30. EYFS will operate as one bubble of 30, Year 1 and 2 operates as one bubble  - children will remain in classes for the majority of the time but toilet access is needed through Year 1  and the delivery of RWInc is combined. Year 3 and 4 will stay in classes but will be in playground at same time but separated as will Year 5 and 6. Use tape to demarcate zones within the classroom. Visualisers and whiteboards should be kept clear with a clearly identified teaching zone. Students should be allocated their own chairs/tables and should only use these. Class furniture will need to be moved or placed in a position to reduce pinch points, ensuring that free movement is possible as well as facing forwards. Staff should adhere to current government social distancing guidelines at all times. Although PPE not advised for schools, Chacewater will purchase face shields to support any staff who would like to wear them especially for Support staff or working clsoely with indivudal children. </t>
  </si>
  <si>
    <t xml:space="preserve">Refer to Communal Areas Risk Assessment for further guidance. School has marked two metres throughout the school and marked off teacher zones to support social distancing. Use of toilets and communal areas is staggered between bubbles. </t>
  </si>
  <si>
    <t xml:space="preserve">Break and lunchtimes to be taken in class groups to minimise  mixing.  Supervision to be provided. Stagger breaks and lunchtimes to reduce cross-contamination. Schools must have copies of their catering provider's Covid-19 Risk Assessment. Full details are in the Chacewater return to school plan - of breaks and lunches: 
Reception 10-1030	FLEXIBLE NOT TO CLASH 
Year 1 	   1030-1045	Main playground
Year 2	   1030- 1045	Main playground
Year 3	   1045 -11	Main playground/front
Year 4	   1045 - 11	Main playground/front
Year 5	  11-1115	Main playground/front
Year 6 	 11-1115	Main playground/front                                                                                                                                                 </t>
  </si>
  <si>
    <t xml:space="preserve">No spare classrooms available for staorge but area will be found to support storage. </t>
  </si>
  <si>
    <t xml:space="preserve">Staff reminded in daily briefings of need to wask hands and all staff have sanitizer on their desks. Children to wash hands as detailed above.  </t>
  </si>
  <si>
    <t xml:space="preserve">Bin liners double bagged and stored for disposal. When bags removed by member of school staff they are to wear apron, gloves and mask. </t>
  </si>
  <si>
    <t xml:space="preserve">Frequently touched surfaces to be cleaned regularly in accordance with current government guidelines. School has arranged for school to be cleaned for additional hour each day - this incldes all frequently touched door surfaces and toilets and sinks. </t>
  </si>
  <si>
    <t>Individual risk assessment and care plan to be reviewed and updated alongside current government guidelines.  PPE to be provided where required. This will be updated following 1 st August</t>
  </si>
  <si>
    <t xml:space="preserve">Chris Gould </t>
  </si>
  <si>
    <t xml:space="preserve">Pedal bins with liners in each classroom. This will be emptied twice daily. All waste should be double bagged and placed in schools normal refuse bins. </t>
  </si>
  <si>
    <t xml:space="preserve">Cleaning staff are employed by Interserve - cleaner during the day when children in school wears PPE - gloves, apron and mask  - after school this is covered by Interserves risk assessment and guidance. Additional cleaning will take place from 11-12 each day. </t>
  </si>
  <si>
    <t xml:space="preserve">Equipment sharing to be discouraged as much as possible.  Each classroom has cleaning resources in their own Chacewater box - this incluses PPE, disinfectant wipes, disinfectant spray and clothes/tissues. Each class in KS 2 will have base number of chromebooks to support Accelerated reader in them morning. These will then be put back for whole class use with disinfectant wipes having been used for afternoon ICT sessions whihc are all timetabled. All childrne will be privided with a perosnal pencil case from school that includes everyhting they will need for the day including glues and scissors. Library boks will be returned and put in boxes marked Mon, Tues, Wed, Thurs, Fri and then can be retuned to main librray after 72 hours. </t>
  </si>
  <si>
    <t xml:space="preserve">Lunch times to be staggered to reduce numbers in one space.  Less tables put out and spaced further apart. Supervision to be provided. Stagger mealtimes. Refer to Communal Areas Risk Assessment.   Tables/chairs in hall to be disinfectant sprayed and cleaned after use by kitchen staff.                                                                                                                                                        Reception Classroom	12 EAT 	EYFS playground 
Year 1 	Hall	12 EAT 	Main playground
Year 2	Hall 	12 EAT	Main playground 
Year 3	Classroom	1230 EAT	Main playground 12 to 1230
Year 4	Classroom 	1230 EAT	Main playground 12 to 1230
Year 5 	Classroom	1200 EAT  	12-30-1  front playground/rec
Year 6	Classroom 	1230 EAT	12 00 Front playground /rec                                                                                                                                                 Kitchen staff to bring food all plated to children in classes on trolley . Children in hall to be served food already plated  - no queuing for food to take  place. Children eat lunch at desks in KS 2 as there will be no contamination from packed lunches brought in. </t>
  </si>
  <si>
    <t xml:space="preserve">Individual risk assessment and care plan to be reviewed and updated followiong ending of shielding advice in August.  PPE to be provided where required. </t>
  </si>
  <si>
    <t xml:space="preserve">Hand sanitiser available at reception for visitors and for staff in the kitchen, staffroom and offices etc Young children should always be supervised when using sanitiser and over use monitored. All hand sanitizer not in use is s tored away from direct exposure to sun and at reduced temperature. </t>
  </si>
  <si>
    <t xml:space="preserve">Students to bring own water bottles.  Sharing of personal possessions not permitted including no pencil cases. School will provide pencil cases with all personal equipment for each child. </t>
  </si>
  <si>
    <t xml:space="preserve">Any visitors to site including parents and contractors should only attend site if pre-arranged.  Visitors required to hand-sanitise at reception, on entry and exit and must be signed in and out. The offcie staff will sign them in on the IPAD so there is not over touching of the surface. </t>
  </si>
  <si>
    <t>Toilets and sinks etc. to be cleaned during the day. Water fountains only to be used for refilling water bottles. Additional cleaning will take place from 11-12.</t>
  </si>
  <si>
    <t xml:space="preserve">Disposable gloves etc. available in first aid kit. Utilise First Aid grab bags. Grab bag to include body fluid spillage kits and disposable apron and face mask.Each class also has "box" of PPE. </t>
  </si>
  <si>
    <t xml:space="preserve">Management to promote mental health &amp; wellbeing awareness to staff during the Coronavirus outbreak and to offer whatever support they can to help. This includes regular staff briefings, the commencment of supervision for support staff. Week 1 staff breifings will take place every day - before school at 830am for TA's and after school for other staff. </t>
  </si>
  <si>
    <t xml:space="preserve">Daily staff briefings for at least the 1st week back, including any health and safety updates.  These meetings to take place at 830am in the main playground/hall for staff who just work mornings and for all other staff these will take place immediately after school. On going support staff meet weekly as do teachers with the Headteacher. Staff have been part of the planning process - Teachers 8th July 2020, Support staff 21st July 2020  - this plan has also been shared with governors. </t>
  </si>
  <si>
    <t>Face coverings at school (employees)</t>
  </si>
  <si>
    <t>Foreign Travel</t>
  </si>
  <si>
    <t>Ensure that no pupils or staff come to school if they have returned from certain countries within the last 14 days. Visit https://www.gov.uk/guidance/coronavirus-covid-19-travel-corridors for up to date information.</t>
  </si>
  <si>
    <t>Face coverings on school (transport)</t>
  </si>
  <si>
    <t xml:space="preserve">Newsletter to be sent to all parents/guardians in the last week of the Summer term with full details of the reopening of school (1/9/20). As updates come through during the Summer, school will update and share with parents through email, twitter and website. Office staff to ensure all contact details are up to date. School will communicate all new working / school arrangements to parents and any updates to those arrangements as soon as possible. In addition, school will also write to parents in the first week of September to remind of plans for return to school. Completed on 1st September 2020. </t>
  </si>
  <si>
    <t xml:space="preserve">Full staffing plan is in place where there is as much limited movement of staff across groups as possible. SMT will daily review staffing provision  and the school has a permanent supply teacher who is able to provide cover where supervision levels drop. </t>
  </si>
  <si>
    <t xml:space="preserve">Staff who CANNOT work from home can return to work but must complete the 'Return to Work' form and Individual Returning to Work  risk assessment with the Headteacher. All control measures identified must be in place before the staff member can return to school. If these control measures i.e. stringent social distancing etc. can not be implemented, the staff member cannot return to school. All satff are in a position to return to work - some may be wearing PPE including facemasks. This is recorded on separate staff risk assessment forms. </t>
  </si>
  <si>
    <t xml:space="preserve">Shielding advice for all adults and children paused  on 1 August, subject to a continued decline in the rates of community transmission of coronavirus (COVID-19). This means that even the small number of pupils who will remain on the shielded patient list can also return to school, as can those who have family members who are shielding. Some pupils no longer required to shield but who generally remain under the care of a specialist health professional may need to discuss their care with their health professional before returning to school. School has 2 pupils in this position. School has been liasing with families during the crisis  and keeping abreast of plans. School has already ensured that their TA support is consistent  - 1 child will be working with TA who works in only their class and the other tA who will work in their class and that of their sibling to reduce risk. Other child is dual registered and school has 1 TA who works only in thier class and other tA who works in another proivision. Full individual risk assessments will be updated following advice from August 1st. </t>
  </si>
  <si>
    <t>Additional supervision to be provided at gate and/or drop off/pick up point. Staggered openign and closing times :
Reception Staff car park playground  8:55	Line up in playground 2m apart
Year 1 	Staff car park playground     8:40	Line up in playground 2 m apart 
Year 2	Staff car park playground     8.40	Line up in playground 2 m apart
Year 3	Front office	                    8:40	Line up outside and enter as directed by member of staff
Year 4	Recreation ground	   8:40	Line up on recreation ground
Year 5 	Front office 	                   8:50      Line up outside and enter as directed by member of staff
Year 6	Recreation ground	   8:50	Line up outside and enter as directed by member of staff .                                                  Use tape or cones to demarcate the waiting area and there are footprints and dots marking 2m distance for children to line up on to support social distancing. Display signage prominently within school and on the outside of buildings to encourage social distancing (employ multiple-language signage where necessary). Communicate to parents that only one parent should drop off or pick up students in newsletter. Limit parent vehicular access to car parks to essential car-users only -this will require active management at drop-off and pick-up times .</t>
  </si>
  <si>
    <t xml:space="preserve">Toilets and classrooms have hand washing facilities.  Instruct the children where to wash hands and how to socially space. All hand wash areas to be provided with soap dispensers and will be checked twice daily and cleaned regular;y by staff and lunchtime cleaner. All classes have a sink although Y6 one is temporary. All classes will also have hand sanitiser dispensers. These are also in the first aid bags. This is a list fowhen childrne will be washing their hands: -	On arrival to school
-	Any sneezing
-	Prior to snack 
-	After break
-	Before lunch
-	After lunch
-	Any toilets 
-	Before home time </t>
  </si>
  <si>
    <t xml:space="preserve">Under Government guidance, as we are not in an Intervention area the Trust is not requiring staff to use face coverings whilst at work. However, if staff wish to use face coverings the Trust recommends that a clear face visor is used (as this reduces the potential negative impact on learning and teaching). If a member of staff wishes to use a face mask this must be agreed with the Headteacher.  The school has purchased these and this information shared with staff at briefing on 3rd September. </t>
  </si>
  <si>
    <t xml:space="preserve">In accordance with advice from PHE, from the autumn term, the recommendation is that children and young people aged 11 and over wear a face covering when travelling on dedicated transport. This does not apply to people who are exempt from wearing a face covering on public transport. School currently does not have any children 11 and over on public transport but would use this advice if this was applicable.  Any child wearing a facemask will follow the following process  when they arrive at school. They should  wash their hands immediately on arrival (as is the case for all pupils) and then wash their hands again after removing their face covering. Disposable face coverings should be disposed of in a covered bin. They should not be put in a recycling bin. Children should keep reusable face coverings in a plastic bag they can take home with them. Any children wearing a face mask will have a separate policy shared with and agreed with parents. </t>
  </si>
  <si>
    <t xml:space="preserve">Whole school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</si>
</sst>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
      <sz val="10"/>
      <color theme="1"/>
      <name val="Calibri"/>
      <family val="2"/>
      <scheme val="minor"/>
    </font>
    <font>
      <u/>
      <sz val="11"/>
      <color theme="10"/>
      <name val="Calibri"/>
      <family val="2"/>
      <scheme val="minor"/>
    </font>
    <font>
      <sz val="10"/>
      <color rgb="FFFF0000"/>
      <name val="Calibri"/>
      <family val="2"/>
      <scheme val="minor"/>
    </font>
    <font>
      <sz val="10"/>
      <name val="Calibri"/>
      <family val="2"/>
      <scheme val="minor"/>
    </font>
    <font>
      <sz val="11"/>
      <name val="Calibri"/>
      <family val="2"/>
      <scheme val="minor"/>
    </font>
    <font>
      <b/>
      <i/>
      <sz val="10"/>
      <color rgb="FFFF0000"/>
      <name val="Calibri"/>
      <family val="2"/>
      <scheme val="minor"/>
    </font>
    <font>
      <sz val="10"/>
      <color theme="1"/>
      <name val="Calibri"/>
      <scheme val="minor"/>
    </font>
    <font>
      <b/>
      <sz val="10"/>
      <color theme="1"/>
      <name val="Calibri"/>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xf numFmtId="0" fontId="14" fillId="0" borderId="0" applyNumberFormat="0" applyFill="0" applyBorder="0" applyAlignment="0" applyProtection="0"/>
  </cellStyleXfs>
  <cellXfs count="93">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xf numFmtId="0" fontId="3" fillId="0" borderId="0" xfId="0" applyFont="1"/>
    <xf numFmtId="0" fontId="4" fillId="5" borderId="2" xfId="3" applyFont="1" applyFill="1" applyBorder="1"/>
    <xf numFmtId="0" fontId="0" fillId="5" borderId="2" xfId="3" applyFont="1" applyFill="1" applyBorder="1"/>
    <xf numFmtId="17" fontId="0" fillId="5" borderId="2" xfId="3" quotePrefix="1" applyNumberFormat="1" applyFont="1" applyFill="1" applyBorder="1" applyAlignment="1">
      <alignment horizontal="lef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0" fillId="0" borderId="0" xfId="0" applyFont="1"/>
    <xf numFmtId="0" fontId="4" fillId="6" borderId="7" xfId="0" applyFont="1" applyFill="1" applyBorder="1" applyAlignment="1">
      <alignment vertical="center"/>
    </xf>
    <xf numFmtId="0" fontId="0" fillId="7" borderId="10" xfId="0" applyFill="1" applyBorder="1"/>
    <xf numFmtId="0" fontId="0" fillId="7" borderId="11" xfId="0" applyFill="1" applyBorder="1"/>
    <xf numFmtId="0" fontId="0" fillId="7" borderId="12" xfId="0" applyFill="1" applyBorder="1"/>
    <xf numFmtId="0" fontId="0" fillId="8" borderId="7" xfId="0" applyFill="1" applyBorder="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xf numFmtId="0" fontId="0" fillId="7" borderId="16" xfId="0" applyFill="1" applyBorder="1"/>
    <xf numFmtId="0" fontId="0" fillId="7" borderId="17" xfId="0" applyFill="1" applyBorder="1"/>
    <xf numFmtId="0" fontId="0" fillId="7" borderId="9" xfId="0" applyFill="1" applyBorder="1"/>
    <xf numFmtId="0" fontId="0" fillId="8" borderId="8" xfId="0" applyFill="1" applyBorder="1"/>
    <xf numFmtId="0" fontId="8"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0" fontId="13"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17" fontId="0" fillId="5" borderId="2" xfId="3" quotePrefix="1" applyNumberFormat="1" applyFont="1" applyFill="1" applyBorder="1"/>
    <xf numFmtId="0" fontId="13" fillId="0" borderId="0" xfId="0" applyNumberFormat="1" applyFont="1" applyAlignment="1">
      <alignment horizontal="center" vertical="center"/>
    </xf>
    <xf numFmtId="0" fontId="14" fillId="0" borderId="0" xfId="5" applyAlignment="1">
      <alignment vertical="top" wrapText="1"/>
    </xf>
    <xf numFmtId="0" fontId="16" fillId="0" borderId="0" xfId="0" applyFont="1" applyAlignment="1">
      <alignment vertical="top"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xf numFmtId="0" fontId="17" fillId="0" borderId="0" xfId="0" applyFont="1" applyAlignment="1">
      <alignment horizontal="center" vertical="center"/>
    </xf>
    <xf numFmtId="0" fontId="6" fillId="0" borderId="0" xfId="0" applyNumberFormat="1" applyFont="1" applyAlignment="1">
      <alignment horizontal="center" vertical="center"/>
    </xf>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horizontal="center"/>
    </xf>
    <xf numFmtId="0" fontId="1" fillId="0" borderId="1" xfId="1" applyAlignment="1">
      <alignment horizontal="left"/>
    </xf>
    <xf numFmtId="0" fontId="4" fillId="7" borderId="14" xfId="0" applyFont="1" applyFill="1" applyBorder="1" applyAlignment="1">
      <alignment horizontal="center"/>
    </xf>
    <xf numFmtId="0" fontId="4" fillId="7" borderId="0" xfId="0" applyFont="1" applyFill="1" applyAlignment="1">
      <alignment horizontal="center"/>
    </xf>
    <xf numFmtId="0" fontId="4" fillId="7" borderId="15" xfId="0" applyFont="1" applyFill="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20" fillId="0" borderId="0" xfId="0" applyFont="1" applyAlignment="1">
      <alignment wrapText="1"/>
    </xf>
    <xf numFmtId="0" fontId="4" fillId="5" borderId="2" xfId="4" applyFont="1" applyFill="1" applyBorder="1" applyAlignment="1">
      <alignment vertical="top" wrapText="1"/>
    </xf>
    <xf numFmtId="0" fontId="6" fillId="0" borderId="0" xfId="0" applyFont="1" applyAlignment="1">
      <alignment vertical="top" wrapText="1"/>
    </xf>
    <xf numFmtId="0" fontId="4" fillId="0" borderId="2" xfId="0" applyFont="1" applyBorder="1" applyAlignment="1">
      <alignment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NumberFormat="1" applyFont="1" applyAlignment="1">
      <alignment horizontal="center" vertical="center"/>
    </xf>
    <xf numFmtId="0" fontId="19" fillId="0" borderId="0" xfId="0" applyFont="1" applyAlignment="1">
      <alignment wrapText="1"/>
    </xf>
    <xf numFmtId="0" fontId="19" fillId="0" borderId="0" xfId="0" applyFont="1" applyAlignment="1">
      <alignment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9" fillId="5" borderId="0" xfId="4" applyFont="1" applyFill="1" applyBorder="1" applyAlignment="1">
      <alignment horizontal="center" vertical="center" wrapText="1"/>
    </xf>
    <xf numFmtId="0" fontId="6" fillId="5" borderId="0" xfId="4" applyFont="1" applyFill="1" applyBorder="1" applyAlignment="1">
      <alignment vertical="top" wrapText="1"/>
    </xf>
    <xf numFmtId="14" fontId="0" fillId="0" borderId="4" xfId="0" applyNumberFormat="1" applyBorder="1" applyAlignment="1">
      <alignment horizontal="left" wrapText="1"/>
    </xf>
  </cellXfs>
  <cellStyles count="6">
    <cellStyle name="40% - Accent1" xfId="3" builtinId="31"/>
    <cellStyle name="Accent1" xfId="2" builtinId="29"/>
    <cellStyle name="Heading 1" xfId="1" builtinId="16"/>
    <cellStyle name="Hyperlink" xfId="5" builtinId="8"/>
    <cellStyle name="Normal" xfId="0" builtinId="0"/>
    <cellStyle name="Output" xfId="4" builtinId="21"/>
  </cellStyles>
  <dxfs count="22">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19050</xdr:rowOff>
    </xdr:from>
    <xdr:to>
      <xdr:col>6</xdr:col>
      <xdr:colOff>504825</xdr:colOff>
      <xdr:row>7</xdr:row>
      <xdr:rowOff>47625</xdr:rowOff>
    </xdr:to>
    <xdr:pic>
      <xdr:nvPicPr>
        <xdr:cNvPr id="2" name="Picture 1" descr="Tpact colour">
          <a:extLst>
            <a:ext uri="{FF2B5EF4-FFF2-40B4-BE49-F238E27FC236}">
              <a16:creationId xmlns:a16="http://schemas.microsoft.com/office/drawing/2014/main" id="{DBE8CFAD-97B6-449B-818F-AB5314D9DB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9595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C4511143-3EB8-4D5B-9CB6-368753E7AA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03069DE4-7F21-4C7B-AF3E-52F3275350D1}"/>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4CD2EDAA-A6F7-48E8-A92E-2AB775F17B0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51" dataDxfId="16">
  <autoFilter ref="B9:G51" xr:uid="{00000000-0009-0000-0100-000002000000}"/>
  <tableColumns count="6">
    <tableColumn id="1" xr3:uid="{00000000-0010-0000-0000-000001000000}" name="Description Of Hazard" dataDxfId="15"/>
    <tableColumn id="3" xr3:uid="{00000000-0010-0000-0000-000003000000}" name="Current Control Methods _x000a_(Including Safe Working Practice)" dataDxfId="14"/>
    <tableColumn id="5" xr3:uid="{00000000-0010-0000-0000-000005000000}" name="Severity" dataDxfId="13"/>
    <tableColumn id="4" xr3:uid="{00000000-0010-0000-0000-000004000000}" name="Likelihood" dataDxfId="12"/>
    <tableColumn id="6" xr3:uid="{00000000-0010-0000-0000-000006000000}" name="Risk" dataDxfId="11">
      <calculatedColumnFormula>CONCATENATE(IF(K10&gt;15,"High",IF(K10&gt;8,"Medium",IF(K10&gt;1,"Low","")))," ",K10)</calculatedColumnFormula>
    </tableColumn>
    <tableColumn id="7" xr3:uid="{00000000-0010-0000-0000-000007000000}" name="Are Control Methods Adequate" dataDxfId="1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l.safesmart.co.uk/information/view_document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26"/>
  <sheetViews>
    <sheetView tabSelected="1" topLeftCell="B52" zoomScaleNormal="100" workbookViewId="0">
      <selection activeCell="C66" sqref="C66"/>
    </sheetView>
  </sheetViews>
  <sheetFormatPr defaultRowHeight="15" x14ac:dyDescent="0.25"/>
  <cols>
    <col min="2" max="2" width="20.85546875" customWidth="1"/>
    <col min="3" max="3" width="117.5703125"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3" max="13" width="12.85546875" customWidth="1"/>
    <col min="14" max="14" width="10.42578125" customWidth="1"/>
  </cols>
  <sheetData>
    <row r="1" spans="2:14" ht="24.6" customHeight="1" x14ac:dyDescent="0.25">
      <c r="B1" s="54" t="s">
        <v>140</v>
      </c>
      <c r="C1" s="55"/>
      <c r="D1" s="55"/>
      <c r="E1" s="55"/>
      <c r="F1" s="55"/>
      <c r="G1" s="55"/>
    </row>
    <row r="2" spans="2:14" ht="20.25" thickBot="1" x14ac:dyDescent="0.35">
      <c r="B2" s="56" t="s">
        <v>131</v>
      </c>
      <c r="C2" s="56"/>
      <c r="D2" s="56"/>
    </row>
    <row r="3" spans="2:14" ht="16.5" thickTop="1" thickBot="1" x14ac:dyDescent="0.3"/>
    <row r="4" spans="2:14" ht="15.75" thickBot="1" x14ac:dyDescent="0.3">
      <c r="B4" s="6" t="s">
        <v>1</v>
      </c>
      <c r="C4" s="7" t="s">
        <v>142</v>
      </c>
      <c r="D4" s="4"/>
      <c r="E4" s="4"/>
      <c r="N4" s="4"/>
    </row>
    <row r="5" spans="2:14" ht="15.75" thickBot="1" x14ac:dyDescent="0.3">
      <c r="B5" s="6" t="s">
        <v>0</v>
      </c>
      <c r="C5" s="8" t="s">
        <v>91</v>
      </c>
      <c r="D5" s="4"/>
      <c r="E5" s="4"/>
      <c r="N5" s="4"/>
    </row>
    <row r="6" spans="2:14" ht="15.75" thickBot="1" x14ac:dyDescent="0.3">
      <c r="B6" s="6" t="s">
        <v>29</v>
      </c>
      <c r="C6" s="44">
        <v>44075</v>
      </c>
      <c r="D6" s="4"/>
      <c r="E6" s="4"/>
      <c r="N6" s="4"/>
    </row>
    <row r="7" spans="2:14" ht="15.75" thickBot="1" x14ac:dyDescent="0.3">
      <c r="B7" s="6" t="s">
        <v>2</v>
      </c>
      <c r="C7" s="8" t="s">
        <v>134</v>
      </c>
      <c r="D7" s="5"/>
      <c r="E7" s="5"/>
      <c r="N7" s="5"/>
    </row>
    <row r="9" spans="2:14" ht="59.25" customHeight="1" x14ac:dyDescent="0.25">
      <c r="B9" s="1" t="s">
        <v>3</v>
      </c>
      <c r="C9" s="3" t="s">
        <v>28</v>
      </c>
      <c r="D9" s="1" t="s">
        <v>5</v>
      </c>
      <c r="E9" s="1" t="s">
        <v>4</v>
      </c>
      <c r="F9" s="1" t="s">
        <v>6</v>
      </c>
      <c r="G9" s="2" t="s">
        <v>7</v>
      </c>
      <c r="I9" t="s">
        <v>27</v>
      </c>
      <c r="J9" t="s">
        <v>5</v>
      </c>
      <c r="K9" t="s">
        <v>8</v>
      </c>
      <c r="N9" s="1"/>
    </row>
    <row r="10" spans="2:14" ht="89.25" x14ac:dyDescent="0.25">
      <c r="B10" s="11" t="s">
        <v>135</v>
      </c>
      <c r="C10" s="11" t="s">
        <v>143</v>
      </c>
      <c r="D10" s="42" t="s">
        <v>13</v>
      </c>
      <c r="E10" s="43" t="s">
        <v>9</v>
      </c>
      <c r="F10" s="9" t="s">
        <v>128</v>
      </c>
      <c r="G10" s="43"/>
      <c r="N10" s="1"/>
    </row>
    <row r="11" spans="2:14" ht="38.25" x14ac:dyDescent="0.25">
      <c r="B11" s="11" t="s">
        <v>92</v>
      </c>
      <c r="C11" s="46" t="s">
        <v>93</v>
      </c>
      <c r="D11" s="10" t="s">
        <v>26</v>
      </c>
      <c r="E11" s="10" t="s">
        <v>22</v>
      </c>
      <c r="F11" s="9" t="str">
        <f t="shared" ref="F11:F16" si="0">CONCATENATE(IF(K11&gt;15,"High",IF(K11&gt;8,"Medium",IF(K11&gt;1,"Low","")))," ",K11)</f>
        <v>Low 8</v>
      </c>
      <c r="G11" s="9"/>
      <c r="I11">
        <f>IF(Table2[[#This Row],[Likelihood]]="Certain",5,IF(Table2[[#This Row],[Likelihood]]="Very Likely",4,IF(Table2[[#This Row],[Likelihood]]="Likely",3,IF(Table2[[#This Row],[Likelihood]]="Unlikely",2,IF(Table2[[#This Row],[Likelihood]]="Very Unlikely",1,0)))))</f>
        <v>2</v>
      </c>
      <c r="J11">
        <f>IF(Table2[[#This Row],[Severity]]="Death",5,IF(Table2[[#This Row],[Severity]]="Major Injury/Long Term Absence",4,IF(Table2[[#This Row],[Severity]]="Reportable Condition",3,IF(Table2[[#This Row],[Severity]]="Injury and up to 3 days off",2,IF(Table2[[#This Row],[Severity]]="Minor Injury, No time off",1,0)))))</f>
        <v>4</v>
      </c>
      <c r="K11">
        <f t="shared" ref="K11:K18" si="1">I11*J11</f>
        <v>8</v>
      </c>
      <c r="N11" s="3"/>
    </row>
    <row r="12" spans="2:14" ht="51" x14ac:dyDescent="0.25">
      <c r="B12" s="11" t="s">
        <v>94</v>
      </c>
      <c r="C12" s="11" t="s">
        <v>169</v>
      </c>
      <c r="D12" s="10" t="s">
        <v>26</v>
      </c>
      <c r="E12" s="9" t="s">
        <v>9</v>
      </c>
      <c r="F12" s="9" t="str">
        <f t="shared" si="0"/>
        <v>Low 4</v>
      </c>
      <c r="G12" s="9"/>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4</v>
      </c>
      <c r="K12">
        <f t="shared" si="1"/>
        <v>4</v>
      </c>
      <c r="N12" s="1"/>
    </row>
    <row r="13" spans="2:14" ht="63.75" x14ac:dyDescent="0.25">
      <c r="B13" s="11" t="s">
        <v>95</v>
      </c>
      <c r="C13" s="11" t="s">
        <v>174</v>
      </c>
      <c r="D13" s="10" t="s">
        <v>26</v>
      </c>
      <c r="E13" s="9" t="s">
        <v>9</v>
      </c>
      <c r="F13" s="9" t="str">
        <f t="shared" si="0"/>
        <v>Low 4</v>
      </c>
      <c r="G13" s="9"/>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4</v>
      </c>
      <c r="K13">
        <f t="shared" si="1"/>
        <v>4</v>
      </c>
      <c r="N13" s="1"/>
    </row>
    <row r="14" spans="2:14" ht="43.5" customHeight="1" x14ac:dyDescent="0.25">
      <c r="B14" s="11" t="s">
        <v>96</v>
      </c>
      <c r="C14" s="11" t="s">
        <v>175</v>
      </c>
      <c r="D14" s="10" t="s">
        <v>26</v>
      </c>
      <c r="E14" s="9" t="s">
        <v>22</v>
      </c>
      <c r="F14" s="9" t="str">
        <f t="shared" si="0"/>
        <v>Low 8</v>
      </c>
      <c r="G14" s="9"/>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4</v>
      </c>
      <c r="K14">
        <f t="shared" si="1"/>
        <v>8</v>
      </c>
      <c r="N14" s="1"/>
    </row>
    <row r="15" spans="2:14" s="50" customFormat="1" ht="51" x14ac:dyDescent="0.25">
      <c r="B15" s="47" t="s">
        <v>136</v>
      </c>
      <c r="C15" s="11" t="s">
        <v>176</v>
      </c>
      <c r="D15" s="48" t="s">
        <v>26</v>
      </c>
      <c r="E15" s="49" t="s">
        <v>9</v>
      </c>
      <c r="F15" s="49" t="str">
        <f t="shared" si="0"/>
        <v>Low 4</v>
      </c>
      <c r="G15" s="49"/>
      <c r="I15" s="50">
        <f>IF(Table2[[#This Row],[Likelihood]]="Certain",5,IF(Table2[[#This Row],[Likelihood]]="Very Likely",4,IF(Table2[[#This Row],[Likelihood]]="Likely",3,IF(Table2[[#This Row],[Likelihood]]="Unlikely",2,IF(Table2[[#This Row],[Likelihood]]="Very Unlikely",1,0)))))</f>
        <v>1</v>
      </c>
      <c r="J15" s="50">
        <f>IF(Table2[[#This Row],[Severity]]="Death",5,IF(Table2[[#This Row],[Severity]]="Major Injury/Long Term Absence",4,IF(Table2[[#This Row],[Severity]]="Reportable Condition",3,IF(Table2[[#This Row],[Severity]]="Injury and up to 3 days off",2,IF(Table2[[#This Row],[Severity]]="Minor Injury, No time off",1,0)))))</f>
        <v>4</v>
      </c>
      <c r="K15" s="50">
        <f t="shared" si="1"/>
        <v>4</v>
      </c>
      <c r="N15" s="51"/>
    </row>
    <row r="16" spans="2:14" ht="102" x14ac:dyDescent="0.25">
      <c r="B16" s="11" t="s">
        <v>97</v>
      </c>
      <c r="C16" s="11" t="s">
        <v>177</v>
      </c>
      <c r="D16" s="10" t="s">
        <v>24</v>
      </c>
      <c r="E16" s="9" t="s">
        <v>9</v>
      </c>
      <c r="F16" s="9" t="str">
        <f t="shared" si="0"/>
        <v>Low 3</v>
      </c>
      <c r="G16" s="9"/>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3</v>
      </c>
      <c r="K16">
        <f t="shared" si="1"/>
        <v>3</v>
      </c>
      <c r="N16" s="1"/>
    </row>
    <row r="17" spans="2:14" ht="38.25" x14ac:dyDescent="0.25">
      <c r="B17" s="11" t="s">
        <v>98</v>
      </c>
      <c r="C17" s="47" t="s">
        <v>144</v>
      </c>
      <c r="D17" s="10" t="s">
        <v>26</v>
      </c>
      <c r="E17" s="9" t="s">
        <v>22</v>
      </c>
      <c r="F17" s="9" t="str">
        <f>CONCATENATE(IF(K17&gt;15,"High",IF(K17&gt;8,"Medium",IF(K17&gt;1,"Low","")))," ",K17)</f>
        <v>Low 8</v>
      </c>
      <c r="G17" s="9"/>
      <c r="I17">
        <f>IF(Table2[[#This Row],[Likelihood]]="Certain",5,IF(Table2[[#This Row],[Likelihood]]="Very Likely",4,IF(Table2[[#This Row],[Likelihood]]="Likely",3,IF(Table2[[#This Row],[Likelihood]]="Unlikely",2,IF(Table2[[#This Row],[Likelihood]]="Very Unlikely",1,0)))))</f>
        <v>2</v>
      </c>
      <c r="J17">
        <f>IF(Table2[[#This Row],[Severity]]="Death",5,IF(Table2[[#This Row],[Severity]]="Major Injury/Long Term Absence",4,IF(Table2[[#This Row],[Severity]]="Reportable Condition",3,IF(Table2[[#This Row],[Severity]]="Injury and up to 3 days off",2,IF(Table2[[#This Row],[Severity]]="Minor Injury, No time off",1,0)))))</f>
        <v>4</v>
      </c>
      <c r="K17">
        <f t="shared" si="1"/>
        <v>8</v>
      </c>
      <c r="N17" s="1"/>
    </row>
    <row r="18" spans="2:14" ht="76.5" x14ac:dyDescent="0.25">
      <c r="B18" s="11" t="s">
        <v>99</v>
      </c>
      <c r="C18" s="11" t="s">
        <v>145</v>
      </c>
      <c r="D18" s="42" t="s">
        <v>26</v>
      </c>
      <c r="E18" s="43" t="s">
        <v>22</v>
      </c>
      <c r="F18" s="43" t="str">
        <f>CONCATENATE(IF(K18&gt;15,"High",IF(K18&gt;8,"Medium",IF(K18&gt;1,"Low","")))," ",K18)</f>
        <v>Low 8</v>
      </c>
      <c r="G18" s="43"/>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1"/>
        <v>8</v>
      </c>
    </row>
    <row r="19" spans="2:14" ht="72.599999999999994" customHeight="1" x14ac:dyDescent="0.25">
      <c r="B19" s="11" t="s">
        <v>100</v>
      </c>
      <c r="C19" s="11" t="s">
        <v>146</v>
      </c>
      <c r="D19" s="42" t="s">
        <v>26</v>
      </c>
      <c r="E19" s="43" t="s">
        <v>22</v>
      </c>
      <c r="F19" s="43" t="str">
        <f>CONCATENATE(IF(K19&gt;15,"High",IF(K19&gt;8,"Medium",IF(K19&gt;1,"Low","")))," ",K19)</f>
        <v>Low 8</v>
      </c>
      <c r="G19" s="43"/>
      <c r="I19">
        <f>IF(Table2[[#This Row],[Likelihood]]="Certain",5,IF(Table2[[#This Row],[Likelihood]]="Very Likely",4,IF(Table2[[#This Row],[Likelihood]]="Likely",3,IF(Table2[[#This Row],[Likelihood]]="Unlikely",2,IF(Table2[[#This Row],[Likelihood]]="Very Unlikely",1,0)))))</f>
        <v>2</v>
      </c>
      <c r="J19">
        <f>IF(Table2[[#This Row],[Severity]]="Death",5,IF(Table2[[#This Row],[Severity]]="Major Injury/Long Term Absence",4,IF(Table2[[#This Row],[Severity]]="Reportable Condition",3,IF(Table2[[#This Row],[Severity]]="Injury and up to 3 days off",2,IF(Table2[[#This Row],[Severity]]="Minor Injury, No time off",1,0)))))</f>
        <v>4</v>
      </c>
      <c r="K19">
        <f t="shared" ref="K19:K41" si="2">I19*J19</f>
        <v>8</v>
      </c>
    </row>
    <row r="20" spans="2:14" ht="153" x14ac:dyDescent="0.25">
      <c r="B20" s="11" t="s">
        <v>101</v>
      </c>
      <c r="C20" s="11" t="s">
        <v>178</v>
      </c>
      <c r="D20" s="42" t="s">
        <v>26</v>
      </c>
      <c r="E20" s="43" t="s">
        <v>9</v>
      </c>
      <c r="F20" s="43" t="str">
        <f>CONCATENATE(IF(K20&gt;15,"High",IF(K20&gt;8,"Medium",IF(K20&gt;1,"Low","")))," ",K20)</f>
        <v>Low 4</v>
      </c>
      <c r="G20" s="43"/>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4</v>
      </c>
      <c r="K20">
        <f t="shared" si="2"/>
        <v>4</v>
      </c>
    </row>
    <row r="21" spans="2:14" ht="76.5" x14ac:dyDescent="0.25">
      <c r="B21" s="11" t="s">
        <v>102</v>
      </c>
      <c r="C21" s="11" t="s">
        <v>147</v>
      </c>
      <c r="D21" s="42" t="s">
        <v>26</v>
      </c>
      <c r="E21" s="43" t="s">
        <v>9</v>
      </c>
      <c r="F21" s="43" t="str">
        <f>CONCATENATE(IF(K21&gt;15,"High",IF(K21&gt;8,"Medium",IF(K21&gt;1,"Low","")))," ",K21)</f>
        <v>Low 4</v>
      </c>
      <c r="G21" s="43"/>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4</v>
      </c>
      <c r="K21">
        <f t="shared" si="2"/>
        <v>4</v>
      </c>
    </row>
    <row r="22" spans="2:14" ht="38.25" x14ac:dyDescent="0.25">
      <c r="B22" s="11" t="s">
        <v>103</v>
      </c>
      <c r="C22" s="11" t="s">
        <v>148</v>
      </c>
      <c r="D22" s="42" t="s">
        <v>26</v>
      </c>
      <c r="E22" s="43" t="s">
        <v>22</v>
      </c>
      <c r="F22" s="45" t="str">
        <f t="shared" ref="F22:F48" si="3">CONCATENATE(IF(K22&gt;15,"High",IF(K22&gt;8,"Medium",IF(K22&gt;1,"Low","")))," ",K22)</f>
        <v>Low 8</v>
      </c>
      <c r="G22" s="43"/>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4</v>
      </c>
      <c r="K22">
        <f t="shared" si="2"/>
        <v>8</v>
      </c>
    </row>
    <row r="23" spans="2:14" ht="38.25" x14ac:dyDescent="0.25">
      <c r="B23" s="11" t="s">
        <v>104</v>
      </c>
      <c r="C23" s="11" t="s">
        <v>150</v>
      </c>
      <c r="D23" s="42" t="s">
        <v>26</v>
      </c>
      <c r="E23" s="43" t="s">
        <v>22</v>
      </c>
      <c r="F23" s="45" t="str">
        <f t="shared" si="3"/>
        <v>Low 8</v>
      </c>
      <c r="G23" s="43"/>
      <c r="I23">
        <f>IF(Table2[[#This Row],[Likelihood]]="Certain",5,IF(Table2[[#This Row],[Likelihood]]="Very Likely",4,IF(Table2[[#This Row],[Likelihood]]="Likely",3,IF(Table2[[#This Row],[Likelihood]]="Unlikely",2,IF(Table2[[#This Row],[Likelihood]]="Very Unlikely",1,0)))))</f>
        <v>2</v>
      </c>
      <c r="J23">
        <f>IF(Table2[[#This Row],[Severity]]="Death",5,IF(Table2[[#This Row],[Severity]]="Major Injury/Long Term Absence",4,IF(Table2[[#This Row],[Severity]]="Reportable Condition",3,IF(Table2[[#This Row],[Severity]]="Injury and up to 3 days off",2,IF(Table2[[#This Row],[Severity]]="Minor Injury, No time off",1,0)))))</f>
        <v>4</v>
      </c>
      <c r="K23">
        <f t="shared" si="2"/>
        <v>8</v>
      </c>
    </row>
    <row r="24" spans="2:14" ht="102" x14ac:dyDescent="0.25">
      <c r="B24" s="11" t="s">
        <v>105</v>
      </c>
      <c r="C24" s="11" t="s">
        <v>149</v>
      </c>
      <c r="D24" s="42" t="s">
        <v>26</v>
      </c>
      <c r="E24" s="43" t="s">
        <v>22</v>
      </c>
      <c r="F24" s="45" t="str">
        <f t="shared" si="3"/>
        <v>Low 8</v>
      </c>
      <c r="G24" s="43"/>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4</v>
      </c>
      <c r="K24">
        <f t="shared" si="2"/>
        <v>8</v>
      </c>
    </row>
    <row r="25" spans="2:14" ht="138" customHeight="1" x14ac:dyDescent="0.25">
      <c r="B25" s="11" t="s">
        <v>106</v>
      </c>
      <c r="C25" s="11" t="s">
        <v>151</v>
      </c>
      <c r="D25" s="42" t="s">
        <v>26</v>
      </c>
      <c r="E25" s="43" t="s">
        <v>22</v>
      </c>
      <c r="F25" s="45" t="str">
        <f t="shared" si="3"/>
        <v>Low 8</v>
      </c>
      <c r="G25" s="43"/>
      <c r="I25">
        <f>IF(Table2[[#This Row],[Likelihood]]="Certain",5,IF(Table2[[#This Row],[Likelihood]]="Very Likely",4,IF(Table2[[#This Row],[Likelihood]]="Likely",3,IF(Table2[[#This Row],[Likelihood]]="Unlikely",2,IF(Table2[[#This Row],[Likelihood]]="Very Unlikely",1,0)))))</f>
        <v>2</v>
      </c>
      <c r="J25">
        <f>IF(Table2[[#This Row],[Severity]]="Death",5,IF(Table2[[#This Row],[Severity]]="Major Injury/Long Term Absence",4,IF(Table2[[#This Row],[Severity]]="Reportable Condition",3,IF(Table2[[#This Row],[Severity]]="Injury and up to 3 days off",2,IF(Table2[[#This Row],[Severity]]="Minor Injury, No time off",1,0)))))</f>
        <v>4</v>
      </c>
      <c r="K25">
        <f t="shared" si="2"/>
        <v>8</v>
      </c>
    </row>
    <row r="26" spans="2:14" ht="164.25" customHeight="1" x14ac:dyDescent="0.25">
      <c r="B26" s="11" t="s">
        <v>107</v>
      </c>
      <c r="C26" s="11" t="s">
        <v>161</v>
      </c>
      <c r="D26" s="42" t="s">
        <v>26</v>
      </c>
      <c r="E26" s="43" t="s">
        <v>22</v>
      </c>
      <c r="F26" s="45" t="str">
        <f t="shared" si="3"/>
        <v>Low 8</v>
      </c>
      <c r="G26" s="43"/>
      <c r="I26">
        <f>IF(Table2[[#This Row],[Likelihood]]="Certain",5,IF(Table2[[#This Row],[Likelihood]]="Very Likely",4,IF(Table2[[#This Row],[Likelihood]]="Likely",3,IF(Table2[[#This Row],[Likelihood]]="Unlikely",2,IF(Table2[[#This Row],[Likelihood]]="Very Unlikely",1,0)))))</f>
        <v>2</v>
      </c>
      <c r="J26">
        <f>IF(Table2[[#This Row],[Severity]]="Death",5,IF(Table2[[#This Row],[Severity]]="Major Injury/Long Term Absence",4,IF(Table2[[#This Row],[Severity]]="Reportable Condition",3,IF(Table2[[#This Row],[Severity]]="Injury and up to 3 days off",2,IF(Table2[[#This Row],[Severity]]="Minor Injury, No time off",1,0)))))</f>
        <v>4</v>
      </c>
      <c r="K26">
        <f t="shared" si="2"/>
        <v>8</v>
      </c>
    </row>
    <row r="27" spans="2:14" ht="57" customHeight="1" x14ac:dyDescent="0.25">
      <c r="B27" s="11" t="s">
        <v>108</v>
      </c>
      <c r="C27" s="11" t="s">
        <v>141</v>
      </c>
      <c r="D27" s="42" t="s">
        <v>26</v>
      </c>
      <c r="E27" s="43" t="s">
        <v>22</v>
      </c>
      <c r="F27" s="45" t="str">
        <f t="shared" si="3"/>
        <v>Low 8</v>
      </c>
      <c r="G27" s="43"/>
      <c r="I27">
        <f>IF(Table2[[#This Row],[Likelihood]]="Certain",5,IF(Table2[[#This Row],[Likelihood]]="Very Likely",4,IF(Table2[[#This Row],[Likelihood]]="Likely",3,IF(Table2[[#This Row],[Likelihood]]="Unlikely",2,IF(Table2[[#This Row],[Likelihood]]="Very Unlikely",1,0)))))</f>
        <v>2</v>
      </c>
      <c r="J27">
        <f>IF(Table2[[#This Row],[Severity]]="Death",5,IF(Table2[[#This Row],[Severity]]="Major Injury/Long Term Absence",4,IF(Table2[[#This Row],[Severity]]="Reportable Condition",3,IF(Table2[[#This Row],[Severity]]="Injury and up to 3 days off",2,IF(Table2[[#This Row],[Severity]]="Minor Injury, No time off",1,0)))))</f>
        <v>4</v>
      </c>
      <c r="K27">
        <f t="shared" si="2"/>
        <v>8</v>
      </c>
    </row>
    <row r="28" spans="2:14" ht="63" customHeight="1" x14ac:dyDescent="0.25">
      <c r="B28" s="11" t="s">
        <v>109</v>
      </c>
      <c r="C28" s="11" t="s">
        <v>130</v>
      </c>
      <c r="D28" s="10" t="s">
        <v>26</v>
      </c>
      <c r="E28" s="43" t="s">
        <v>22</v>
      </c>
      <c r="F28" s="45" t="str">
        <f t="shared" si="3"/>
        <v>Low 8</v>
      </c>
      <c r="G28" s="43"/>
      <c r="I28">
        <f>IF(Table2[[#This Row],[Likelihood]]="Certain",5,IF(Table2[[#This Row],[Likelihood]]="Very Likely",4,IF(Table2[[#This Row],[Likelihood]]="Likely",3,IF(Table2[[#This Row],[Likelihood]]="Unlikely",2,IF(Table2[[#This Row],[Likelihood]]="Very Unlikely",1,0)))))</f>
        <v>2</v>
      </c>
      <c r="J28">
        <f>IF(Table2[[#This Row],[Severity]]="Death",5,IF(Table2[[#This Row],[Severity]]="Major Injury/Long Term Absence",4,IF(Table2[[#This Row],[Severity]]="Reportable Condition",3,IF(Table2[[#This Row],[Severity]]="Injury and up to 3 days off",2,IF(Table2[[#This Row],[Severity]]="Minor Injury, No time off",1,0)))))</f>
        <v>4</v>
      </c>
      <c r="K28">
        <f t="shared" si="2"/>
        <v>8</v>
      </c>
    </row>
    <row r="29" spans="2:14" ht="57" customHeight="1" x14ac:dyDescent="0.25">
      <c r="B29" s="11" t="s">
        <v>110</v>
      </c>
      <c r="C29" s="11" t="s">
        <v>152</v>
      </c>
      <c r="D29" s="42" t="s">
        <v>26</v>
      </c>
      <c r="E29" s="43" t="s">
        <v>9</v>
      </c>
      <c r="F29" s="45" t="str">
        <f t="shared" si="3"/>
        <v>Low 4</v>
      </c>
      <c r="G29" s="43"/>
      <c r="I29">
        <f>IF(Table2[[#This Row],[Likelihood]]="Certain",5,IF(Table2[[#This Row],[Likelihood]]="Very Likely",4,IF(Table2[[#This Row],[Likelihood]]="Likely",3,IF(Table2[[#This Row],[Likelihood]]="Unlikely",2,IF(Table2[[#This Row],[Likelihood]]="Very Unlikely",1,0)))))</f>
        <v>1</v>
      </c>
      <c r="J29">
        <f>IF(Table2[[#This Row],[Severity]]="Death",5,IF(Table2[[#This Row],[Severity]]="Major Injury/Long Term Absence",4,IF(Table2[[#This Row],[Severity]]="Reportable Condition",3,IF(Table2[[#This Row],[Severity]]="Injury and up to 3 days off",2,IF(Table2[[#This Row],[Severity]]="Minor Injury, No time off",1,0)))))</f>
        <v>4</v>
      </c>
      <c r="K29">
        <f t="shared" si="2"/>
        <v>4</v>
      </c>
    </row>
    <row r="30" spans="2:14" ht="140.25" x14ac:dyDescent="0.25">
      <c r="B30" s="11" t="s">
        <v>111</v>
      </c>
      <c r="C30" s="11" t="s">
        <v>179</v>
      </c>
      <c r="D30" s="42" t="s">
        <v>26</v>
      </c>
      <c r="E30" s="43" t="s">
        <v>22</v>
      </c>
      <c r="F30" s="45" t="str">
        <f t="shared" si="3"/>
        <v>Low 8</v>
      </c>
      <c r="G30" s="43"/>
      <c r="I30">
        <f>IF(Table2[[#This Row],[Likelihood]]="Certain",5,IF(Table2[[#This Row],[Likelihood]]="Very Likely",4,IF(Table2[[#This Row],[Likelihood]]="Likely",3,IF(Table2[[#This Row],[Likelihood]]="Unlikely",2,IF(Table2[[#This Row],[Likelihood]]="Very Unlikely",1,0)))))</f>
        <v>2</v>
      </c>
      <c r="J30">
        <f>IF(Table2[[#This Row],[Severity]]="Death",5,IF(Table2[[#This Row],[Severity]]="Major Injury/Long Term Absence",4,IF(Table2[[#This Row],[Severity]]="Reportable Condition",3,IF(Table2[[#This Row],[Severity]]="Injury and up to 3 days off",2,IF(Table2[[#This Row],[Severity]]="Minor Injury, No time off",1,0)))))</f>
        <v>4</v>
      </c>
      <c r="K30">
        <f t="shared" si="2"/>
        <v>8</v>
      </c>
    </row>
    <row r="31" spans="2:14" ht="48" customHeight="1" x14ac:dyDescent="0.25">
      <c r="B31" s="11" t="s">
        <v>112</v>
      </c>
      <c r="C31" s="11" t="s">
        <v>163</v>
      </c>
      <c r="D31" s="10" t="s">
        <v>26</v>
      </c>
      <c r="E31" s="43" t="s">
        <v>9</v>
      </c>
      <c r="F31" s="45" t="str">
        <f t="shared" si="3"/>
        <v>Low 4</v>
      </c>
      <c r="G31" s="43"/>
      <c r="I31">
        <f>IF(Table2[[#This Row],[Likelihood]]="Certain",5,IF(Table2[[#This Row],[Likelihood]]="Very Likely",4,IF(Table2[[#This Row],[Likelihood]]="Likely",3,IF(Table2[[#This Row],[Likelihood]]="Unlikely",2,IF(Table2[[#This Row],[Likelihood]]="Very Unlikely",1,0)))))</f>
        <v>1</v>
      </c>
      <c r="J31">
        <f>IF(Table2[[#This Row],[Severity]]="Death",5,IF(Table2[[#This Row],[Severity]]="Major Injury/Long Term Absence",4,IF(Table2[[#This Row],[Severity]]="Reportable Condition",3,IF(Table2[[#This Row],[Severity]]="Injury and up to 3 days off",2,IF(Table2[[#This Row],[Severity]]="Minor Injury, No time off",1,0)))))</f>
        <v>4</v>
      </c>
      <c r="K31">
        <f t="shared" si="2"/>
        <v>4</v>
      </c>
    </row>
    <row r="32" spans="2:14" ht="60" customHeight="1" x14ac:dyDescent="0.25">
      <c r="B32" s="11" t="s">
        <v>113</v>
      </c>
      <c r="C32" s="11" t="s">
        <v>153</v>
      </c>
      <c r="D32" s="42" t="s">
        <v>26</v>
      </c>
      <c r="E32" s="43" t="s">
        <v>22</v>
      </c>
      <c r="F32" s="45" t="str">
        <f t="shared" si="3"/>
        <v>Low 8</v>
      </c>
      <c r="G32" s="43"/>
      <c r="I32">
        <f>IF(Table2[[#This Row],[Likelihood]]="Certain",5,IF(Table2[[#This Row],[Likelihood]]="Very Likely",4,IF(Table2[[#This Row],[Likelihood]]="Likely",3,IF(Table2[[#This Row],[Likelihood]]="Unlikely",2,IF(Table2[[#This Row],[Likelihood]]="Very Unlikely",1,0)))))</f>
        <v>2</v>
      </c>
      <c r="J32">
        <f>IF(Table2[[#This Row],[Severity]]="Death",5,IF(Table2[[#This Row],[Severity]]="Major Injury/Long Term Absence",4,IF(Table2[[#This Row],[Severity]]="Reportable Condition",3,IF(Table2[[#This Row],[Severity]]="Injury and up to 3 days off",2,IF(Table2[[#This Row],[Severity]]="Minor Injury, No time off",1,0)))))</f>
        <v>4</v>
      </c>
      <c r="K32">
        <f t="shared" si="2"/>
        <v>8</v>
      </c>
    </row>
    <row r="33" spans="2:11" ht="38.25" x14ac:dyDescent="0.25">
      <c r="B33" s="11" t="s">
        <v>114</v>
      </c>
      <c r="C33" s="11" t="s">
        <v>158</v>
      </c>
      <c r="D33" s="42" t="s">
        <v>26</v>
      </c>
      <c r="E33" s="43" t="s">
        <v>22</v>
      </c>
      <c r="F33" s="45" t="str">
        <f t="shared" si="3"/>
        <v>Low 8</v>
      </c>
      <c r="G33" s="43"/>
      <c r="I33">
        <f>IF(Table2[[#This Row],[Likelihood]]="Certain",5,IF(Table2[[#This Row],[Likelihood]]="Very Likely",4,IF(Table2[[#This Row],[Likelihood]]="Likely",3,IF(Table2[[#This Row],[Likelihood]]="Unlikely",2,IF(Table2[[#This Row],[Likelihood]]="Very Unlikely",1,0)))))</f>
        <v>2</v>
      </c>
      <c r="J33">
        <f>IF(Table2[[#This Row],[Severity]]="Death",5,IF(Table2[[#This Row],[Severity]]="Major Injury/Long Term Absence",4,IF(Table2[[#This Row],[Severity]]="Reportable Condition",3,IF(Table2[[#This Row],[Severity]]="Injury and up to 3 days off",2,IF(Table2[[#This Row],[Severity]]="Minor Injury, No time off",1,0)))))</f>
        <v>4</v>
      </c>
      <c r="K33">
        <f t="shared" si="2"/>
        <v>8</v>
      </c>
    </row>
    <row r="34" spans="2:11" ht="38.25" x14ac:dyDescent="0.25">
      <c r="B34" s="11" t="s">
        <v>115</v>
      </c>
      <c r="C34" s="11" t="s">
        <v>154</v>
      </c>
      <c r="D34" s="42" t="s">
        <v>26</v>
      </c>
      <c r="E34" s="43" t="s">
        <v>22</v>
      </c>
      <c r="F34" s="45" t="str">
        <f t="shared" si="3"/>
        <v>Low 8</v>
      </c>
      <c r="G34" s="43"/>
      <c r="I34">
        <f>IF(Table2[[#This Row],[Likelihood]]="Certain",5,IF(Table2[[#This Row],[Likelihood]]="Very Likely",4,IF(Table2[[#This Row],[Likelihood]]="Likely",3,IF(Table2[[#This Row],[Likelihood]]="Unlikely",2,IF(Table2[[#This Row],[Likelihood]]="Very Unlikely",1,0)))))</f>
        <v>2</v>
      </c>
      <c r="J34">
        <f>IF(Table2[[#This Row],[Severity]]="Death",5,IF(Table2[[#This Row],[Severity]]="Major Injury/Long Term Absence",4,IF(Table2[[#This Row],[Severity]]="Reportable Condition",3,IF(Table2[[#This Row],[Severity]]="Injury and up to 3 days off",2,IF(Table2[[#This Row],[Severity]]="Minor Injury, No time off",1,0)))))</f>
        <v>4</v>
      </c>
      <c r="K34">
        <f t="shared" si="2"/>
        <v>8</v>
      </c>
    </row>
    <row r="35" spans="2:11" ht="75.75" customHeight="1" x14ac:dyDescent="0.25">
      <c r="B35" s="11" t="s">
        <v>116</v>
      </c>
      <c r="C35" s="11" t="s">
        <v>160</v>
      </c>
      <c r="D35" s="42" t="s">
        <v>26</v>
      </c>
      <c r="E35" s="43" t="s">
        <v>22</v>
      </c>
      <c r="F35" s="45" t="str">
        <f t="shared" si="3"/>
        <v>Low 8</v>
      </c>
      <c r="G35" s="43"/>
      <c r="I35">
        <f>IF(Table2[[#This Row],[Likelihood]]="Certain",5,IF(Table2[[#This Row],[Likelihood]]="Very Likely",4,IF(Table2[[#This Row],[Likelihood]]="Likely",3,IF(Table2[[#This Row],[Likelihood]]="Unlikely",2,IF(Table2[[#This Row],[Likelihood]]="Very Unlikely",1,0)))))</f>
        <v>2</v>
      </c>
      <c r="J35">
        <f>IF(Table2[[#This Row],[Severity]]="Death",5,IF(Table2[[#This Row],[Severity]]="Major Injury/Long Term Absence",4,IF(Table2[[#This Row],[Severity]]="Reportable Condition",3,IF(Table2[[#This Row],[Severity]]="Injury and up to 3 days off",2,IF(Table2[[#This Row],[Severity]]="Minor Injury, No time off",1,0)))))</f>
        <v>4</v>
      </c>
      <c r="K35">
        <f t="shared" si="2"/>
        <v>8</v>
      </c>
    </row>
    <row r="36" spans="2:11" ht="60" customHeight="1" x14ac:dyDescent="0.25">
      <c r="B36" s="11" t="s">
        <v>117</v>
      </c>
      <c r="C36" s="11" t="s">
        <v>164</v>
      </c>
      <c r="D36" s="42" t="s">
        <v>26</v>
      </c>
      <c r="E36" s="43" t="s">
        <v>22</v>
      </c>
      <c r="F36" s="45" t="str">
        <f t="shared" si="3"/>
        <v>Low 8</v>
      </c>
      <c r="G36" s="43"/>
      <c r="I36">
        <f>IF(Table2[[#This Row],[Likelihood]]="Certain",5,IF(Table2[[#This Row],[Likelihood]]="Very Likely",4,IF(Table2[[#This Row],[Likelihood]]="Likely",3,IF(Table2[[#This Row],[Likelihood]]="Unlikely",2,IF(Table2[[#This Row],[Likelihood]]="Very Unlikely",1,0)))))</f>
        <v>2</v>
      </c>
      <c r="J36">
        <f>IF(Table2[[#This Row],[Severity]]="Death",5,IF(Table2[[#This Row],[Severity]]="Major Injury/Long Term Absence",4,IF(Table2[[#This Row],[Severity]]="Reportable Condition",3,IF(Table2[[#This Row],[Severity]]="Injury and up to 3 days off",2,IF(Table2[[#This Row],[Severity]]="Minor Injury, No time off",1,0)))))</f>
        <v>4</v>
      </c>
      <c r="K36">
        <f t="shared" si="2"/>
        <v>8</v>
      </c>
    </row>
    <row r="37" spans="2:11" ht="70.5" customHeight="1" x14ac:dyDescent="0.25">
      <c r="B37" s="11" t="s">
        <v>118</v>
      </c>
      <c r="C37" s="11" t="s">
        <v>155</v>
      </c>
      <c r="D37" s="42" t="s">
        <v>26</v>
      </c>
      <c r="E37" s="43" t="s">
        <v>22</v>
      </c>
      <c r="F37" s="45" t="str">
        <f t="shared" si="3"/>
        <v>Low 8</v>
      </c>
      <c r="G37" s="43"/>
      <c r="I37">
        <f>IF(Table2[[#This Row],[Likelihood]]="Certain",5,IF(Table2[[#This Row],[Likelihood]]="Very Likely",4,IF(Table2[[#This Row],[Likelihood]]="Likely",3,IF(Table2[[#This Row],[Likelihood]]="Unlikely",2,IF(Table2[[#This Row],[Likelihood]]="Very Unlikely",1,0)))))</f>
        <v>2</v>
      </c>
      <c r="J37">
        <f>IF(Table2[[#This Row],[Severity]]="Death",5,IF(Table2[[#This Row],[Severity]]="Major Injury/Long Term Absence",4,IF(Table2[[#This Row],[Severity]]="Reportable Condition",3,IF(Table2[[#This Row],[Severity]]="Injury and up to 3 days off",2,IF(Table2[[#This Row],[Severity]]="Minor Injury, No time off",1,0)))))</f>
        <v>4</v>
      </c>
      <c r="K37">
        <f t="shared" si="2"/>
        <v>8</v>
      </c>
    </row>
    <row r="38" spans="2:11" ht="57.75" customHeight="1" x14ac:dyDescent="0.25">
      <c r="B38" s="11" t="s">
        <v>119</v>
      </c>
      <c r="C38" s="11" t="s">
        <v>166</v>
      </c>
      <c r="D38" s="42" t="s">
        <v>26</v>
      </c>
      <c r="E38" s="43" t="s">
        <v>22</v>
      </c>
      <c r="F38" s="45" t="str">
        <f t="shared" si="3"/>
        <v>Low 8</v>
      </c>
      <c r="G38" s="43"/>
      <c r="I38">
        <f>IF(Table2[[#This Row],[Likelihood]]="Certain",5,IF(Table2[[#This Row],[Likelihood]]="Very Likely",4,IF(Table2[[#This Row],[Likelihood]]="Likely",3,IF(Table2[[#This Row],[Likelihood]]="Unlikely",2,IF(Table2[[#This Row],[Likelihood]]="Very Unlikely",1,0)))))</f>
        <v>2</v>
      </c>
      <c r="J38">
        <f>IF(Table2[[#This Row],[Severity]]="Death",5,IF(Table2[[#This Row],[Severity]]="Major Injury/Long Term Absence",4,IF(Table2[[#This Row],[Severity]]="Reportable Condition",3,IF(Table2[[#This Row],[Severity]]="Injury and up to 3 days off",2,IF(Table2[[#This Row],[Severity]]="Minor Injury, No time off",1,0)))))</f>
        <v>4</v>
      </c>
      <c r="K38">
        <f t="shared" si="2"/>
        <v>8</v>
      </c>
    </row>
    <row r="39" spans="2:11" ht="47.25" customHeight="1" x14ac:dyDescent="0.25">
      <c r="B39" s="11" t="s">
        <v>120</v>
      </c>
      <c r="C39" s="11" t="s">
        <v>137</v>
      </c>
      <c r="D39" s="42" t="s">
        <v>26</v>
      </c>
      <c r="E39" s="43" t="s">
        <v>9</v>
      </c>
      <c r="F39" s="45" t="str">
        <f t="shared" si="3"/>
        <v>Low 4</v>
      </c>
      <c r="G39" s="43"/>
      <c r="I39">
        <f>IF(Table2[[#This Row],[Likelihood]]="Certain",5,IF(Table2[[#This Row],[Likelihood]]="Very Likely",4,IF(Table2[[#This Row],[Likelihood]]="Likely",3,IF(Table2[[#This Row],[Likelihood]]="Unlikely",2,IF(Table2[[#This Row],[Likelihood]]="Very Unlikely",1,0)))))</f>
        <v>1</v>
      </c>
      <c r="J39">
        <f>IF(Table2[[#This Row],[Severity]]="Death",5,IF(Table2[[#This Row],[Severity]]="Major Injury/Long Term Absence",4,IF(Table2[[#This Row],[Severity]]="Reportable Condition",3,IF(Table2[[#This Row],[Severity]]="Injury and up to 3 days off",2,IF(Table2[[#This Row],[Severity]]="Minor Injury, No time off",1,0)))))</f>
        <v>4</v>
      </c>
      <c r="K39">
        <f t="shared" si="2"/>
        <v>4</v>
      </c>
    </row>
    <row r="40" spans="2:11" ht="72" customHeight="1" x14ac:dyDescent="0.25">
      <c r="B40" s="11" t="s">
        <v>121</v>
      </c>
      <c r="C40" s="11" t="s">
        <v>159</v>
      </c>
      <c r="D40" s="42" t="s">
        <v>26</v>
      </c>
      <c r="E40" s="43" t="s">
        <v>9</v>
      </c>
      <c r="F40" s="45" t="str">
        <f t="shared" si="3"/>
        <v>Low 4</v>
      </c>
      <c r="G40" s="43"/>
      <c r="I40">
        <f>IF(Table2[[#This Row],[Likelihood]]="Certain",5,IF(Table2[[#This Row],[Likelihood]]="Very Likely",4,IF(Table2[[#This Row],[Likelihood]]="Likely",3,IF(Table2[[#This Row],[Likelihood]]="Unlikely",2,IF(Table2[[#This Row],[Likelihood]]="Very Unlikely",1,0)))))</f>
        <v>1</v>
      </c>
      <c r="J40">
        <f>IF(Table2[[#This Row],[Severity]]="Death",5,IF(Table2[[#This Row],[Severity]]="Major Injury/Long Term Absence",4,IF(Table2[[#This Row],[Severity]]="Reportable Condition",3,IF(Table2[[#This Row],[Severity]]="Injury and up to 3 days off",2,IF(Table2[[#This Row],[Severity]]="Minor Injury, No time off",1,0)))))</f>
        <v>4</v>
      </c>
      <c r="K40">
        <f t="shared" si="2"/>
        <v>4</v>
      </c>
    </row>
    <row r="41" spans="2:11" ht="38.25" x14ac:dyDescent="0.25">
      <c r="B41" s="11" t="s">
        <v>122</v>
      </c>
      <c r="C41" s="11" t="s">
        <v>165</v>
      </c>
      <c r="D41" s="42" t="s">
        <v>26</v>
      </c>
      <c r="E41" s="43" t="s">
        <v>9</v>
      </c>
      <c r="F41" s="45" t="str">
        <f t="shared" si="3"/>
        <v>Low 4</v>
      </c>
      <c r="G41" s="43"/>
      <c r="I41">
        <f>IF(Table2[[#This Row],[Likelihood]]="Certain",5,IF(Table2[[#This Row],[Likelihood]]="Very Likely",4,IF(Table2[[#This Row],[Likelihood]]="Likely",3,IF(Table2[[#This Row],[Likelihood]]="Unlikely",2,IF(Table2[[#This Row],[Likelihood]]="Very Unlikely",1,0)))))</f>
        <v>1</v>
      </c>
      <c r="J41">
        <f>IF(Table2[[#This Row],[Severity]]="Death",5,IF(Table2[[#This Row],[Severity]]="Major Injury/Long Term Absence",4,IF(Table2[[#This Row],[Severity]]="Reportable Condition",3,IF(Table2[[#This Row],[Severity]]="Injury and up to 3 days off",2,IF(Table2[[#This Row],[Severity]]="Minor Injury, No time off",1,0)))))</f>
        <v>4</v>
      </c>
      <c r="K41">
        <f t="shared" si="2"/>
        <v>4</v>
      </c>
    </row>
    <row r="42" spans="2:11" ht="73.5" customHeight="1" x14ac:dyDescent="0.25">
      <c r="B42" s="11" t="s">
        <v>123</v>
      </c>
      <c r="C42" s="11" t="s">
        <v>167</v>
      </c>
      <c r="D42" s="42" t="s">
        <v>26</v>
      </c>
      <c r="E42" s="43" t="s">
        <v>22</v>
      </c>
      <c r="F42" s="45" t="str">
        <f t="shared" si="3"/>
        <v>Low 8</v>
      </c>
      <c r="G42" s="43"/>
      <c r="I42">
        <f>IF(Table2[[#This Row],[Likelihood]]="Certain",5,IF(Table2[[#This Row],[Likelihood]]="Very Likely",4,IF(Table2[[#This Row],[Likelihood]]="Likely",3,IF(Table2[[#This Row],[Likelihood]]="Unlikely",2,IF(Table2[[#This Row],[Likelihood]]="Very Unlikely",1,0)))))</f>
        <v>2</v>
      </c>
      <c r="J42">
        <f>IF(Table2[[#This Row],[Severity]]="Death",5,IF(Table2[[#This Row],[Severity]]="Major Injury/Long Term Absence",4,IF(Table2[[#This Row],[Severity]]="Reportable Condition",3,IF(Table2[[#This Row],[Severity]]="Injury and up to 3 days off",2,IF(Table2[[#This Row],[Severity]]="Minor Injury, No time off",1,0)))))</f>
        <v>4</v>
      </c>
      <c r="K42">
        <f t="shared" ref="K42:K70" si="4">I42*J42</f>
        <v>8</v>
      </c>
    </row>
    <row r="43" spans="2:11" ht="57" customHeight="1" x14ac:dyDescent="0.25">
      <c r="B43" s="11" t="s">
        <v>124</v>
      </c>
      <c r="C43" s="11" t="s">
        <v>129</v>
      </c>
      <c r="D43" s="42" t="s">
        <v>26</v>
      </c>
      <c r="E43" s="43" t="s">
        <v>22</v>
      </c>
      <c r="F43" s="45" t="str">
        <f t="shared" si="3"/>
        <v>Low 8</v>
      </c>
      <c r="G43" s="43"/>
      <c r="I43">
        <f>IF(Table2[[#This Row],[Likelihood]]="Certain",5,IF(Table2[[#This Row],[Likelihood]]="Very Likely",4,IF(Table2[[#This Row],[Likelihood]]="Likely",3,IF(Table2[[#This Row],[Likelihood]]="Unlikely",2,IF(Table2[[#This Row],[Likelihood]]="Very Unlikely",1,0)))))</f>
        <v>2</v>
      </c>
      <c r="J43">
        <f>IF(Table2[[#This Row],[Severity]]="Death",5,IF(Table2[[#This Row],[Severity]]="Major Injury/Long Term Absence",4,IF(Table2[[#This Row],[Severity]]="Reportable Condition",3,IF(Table2[[#This Row],[Severity]]="Injury and up to 3 days off",2,IF(Table2[[#This Row],[Severity]]="Minor Injury, No time off",1,0)))))</f>
        <v>4</v>
      </c>
      <c r="K43">
        <f t="shared" si="4"/>
        <v>8</v>
      </c>
    </row>
    <row r="44" spans="2:11" ht="57.75" customHeight="1" x14ac:dyDescent="0.25">
      <c r="B44" s="11" t="s">
        <v>125</v>
      </c>
      <c r="C44" s="11" t="s">
        <v>156</v>
      </c>
      <c r="D44" s="42" t="s">
        <v>26</v>
      </c>
      <c r="E44" s="43" t="s">
        <v>22</v>
      </c>
      <c r="F44" s="52" t="str">
        <f>CONCATENATE(IF(K44&gt;15,"High",IF(K44&gt;8,"Medium",IF(K44&gt;1,"Low","")))," ",K44)</f>
        <v>Low 8</v>
      </c>
      <c r="G44" s="43"/>
      <c r="I44">
        <f>IF(Table2[[#This Row],[Likelihood]]="Certain",5,IF(Table2[[#This Row],[Likelihood]]="Very Likely",4,IF(Table2[[#This Row],[Likelihood]]="Likely",3,IF(Table2[[#This Row],[Likelihood]]="Unlikely",2,IF(Table2[[#This Row],[Likelihood]]="Very Unlikely",1,0)))))</f>
        <v>2</v>
      </c>
      <c r="J44">
        <f>IF(Table2[[#This Row],[Severity]]="Death",5,IF(Table2[[#This Row],[Severity]]="Major Injury/Long Term Absence",4,IF(Table2[[#This Row],[Severity]]="Reportable Condition",3,IF(Table2[[#This Row],[Severity]]="Injury and up to 3 days off",2,IF(Table2[[#This Row],[Severity]]="Minor Injury, No time off",1,0)))))</f>
        <v>4</v>
      </c>
      <c r="K44">
        <f t="shared" si="4"/>
        <v>8</v>
      </c>
    </row>
    <row r="45" spans="2:11" ht="58.5" customHeight="1" x14ac:dyDescent="0.25">
      <c r="B45" s="11" t="s">
        <v>126</v>
      </c>
      <c r="C45" s="11" t="s">
        <v>162</v>
      </c>
      <c r="D45" s="42" t="s">
        <v>26</v>
      </c>
      <c r="E45" s="43" t="s">
        <v>22</v>
      </c>
      <c r="F45" s="45" t="str">
        <f t="shared" si="3"/>
        <v>Low 8</v>
      </c>
      <c r="G45" s="43"/>
      <c r="I45">
        <f>IF(Table2[[#This Row],[Likelihood]]="Certain",5,IF(Table2[[#This Row],[Likelihood]]="Very Likely",4,IF(Table2[[#This Row],[Likelihood]]="Likely",3,IF(Table2[[#This Row],[Likelihood]]="Unlikely",2,IF(Table2[[#This Row],[Likelihood]]="Very Unlikely",1,0)))))</f>
        <v>2</v>
      </c>
      <c r="J45">
        <f>IF(Table2[[#This Row],[Severity]]="Death",5,IF(Table2[[#This Row],[Severity]]="Major Injury/Long Term Absence",4,IF(Table2[[#This Row],[Severity]]="Reportable Condition",3,IF(Table2[[#This Row],[Severity]]="Injury and up to 3 days off",2,IF(Table2[[#This Row],[Severity]]="Minor Injury, No time off",1,0)))))</f>
        <v>4</v>
      </c>
      <c r="K45">
        <f t="shared" si="4"/>
        <v>8</v>
      </c>
    </row>
    <row r="46" spans="2:11" ht="58.5" customHeight="1" x14ac:dyDescent="0.25">
      <c r="B46" s="53" t="s">
        <v>133</v>
      </c>
      <c r="C46" s="11" t="s">
        <v>168</v>
      </c>
      <c r="D46" s="10" t="s">
        <v>26</v>
      </c>
      <c r="E46" s="9" t="s">
        <v>22</v>
      </c>
      <c r="F46" s="52" t="s">
        <v>132</v>
      </c>
      <c r="G46" s="9"/>
    </row>
    <row r="47" spans="2:11" ht="38.25" x14ac:dyDescent="0.25">
      <c r="B47" s="53" t="s">
        <v>138</v>
      </c>
      <c r="C47" s="11" t="s">
        <v>139</v>
      </c>
      <c r="D47" s="10" t="s">
        <v>26</v>
      </c>
      <c r="E47" s="9" t="s">
        <v>22</v>
      </c>
      <c r="F47" s="52" t="s">
        <v>132</v>
      </c>
      <c r="G47" s="9"/>
    </row>
    <row r="48" spans="2:11" ht="38.25" x14ac:dyDescent="0.25">
      <c r="B48" s="41" t="s">
        <v>171</v>
      </c>
      <c r="C48" s="41" t="s">
        <v>172</v>
      </c>
      <c r="D48" s="42" t="s">
        <v>26</v>
      </c>
      <c r="E48" s="43" t="s">
        <v>22</v>
      </c>
      <c r="F48" s="45" t="s">
        <v>132</v>
      </c>
      <c r="G48" s="43" t="s">
        <v>11</v>
      </c>
      <c r="I48">
        <f>IF(Table2[[#This Row],[Likelihood]]="Certain",5,IF(Table2[[#This Row],[Likelihood]]="Very Likely",4,IF(Table2[[#This Row],[Likelihood]]="Likely",3,IF(Table2[[#This Row],[Likelihood]]="Unlikely",2,IF(Table2[[#This Row],[Likelihood]]="Very Unlikely",1,0)))))</f>
        <v>2</v>
      </c>
      <c r="J48">
        <f>IF(Table2[[#This Row],[Severity]]="Death",5,IF(Table2[[#This Row],[Severity]]="Major Injury/Long Term Absence",4,IF(Table2[[#This Row],[Severity]]="Reportable Condition",3,IF(Table2[[#This Row],[Severity]]="Injury and up to 3 days off",2,IF(Table2[[#This Row],[Severity]]="Minor Injury, No time off",1,0)))))</f>
        <v>4</v>
      </c>
      <c r="K48">
        <f t="shared" si="4"/>
        <v>8</v>
      </c>
    </row>
    <row r="49" spans="2:11" ht="89.25" x14ac:dyDescent="0.25">
      <c r="B49" s="72" t="s">
        <v>173</v>
      </c>
      <c r="C49" s="91" t="s">
        <v>181</v>
      </c>
      <c r="D49" s="90" t="s">
        <v>26</v>
      </c>
      <c r="E49" s="77" t="s">
        <v>22</v>
      </c>
      <c r="F49" s="78" t="s">
        <v>132</v>
      </c>
      <c r="G49" s="77" t="s">
        <v>11</v>
      </c>
      <c r="I49">
        <f>IF(Table2[[#This Row],[Likelihood]]="Certain",5,IF(Table2[[#This Row],[Likelihood]]="Very Likely",4,IF(Table2[[#This Row],[Likelihood]]="Likely",3,IF(Table2[[#This Row],[Likelihood]]="Unlikely",2,IF(Table2[[#This Row],[Likelihood]]="Very Unlikely",1,0)))))</f>
        <v>2</v>
      </c>
      <c r="J49">
        <f>IF(Table2[[#This Row],[Severity]]="Death",5,IF(Table2[[#This Row],[Severity]]="Major Injury/Long Term Absence",4,IF(Table2[[#This Row],[Severity]]="Reportable Condition",3,IF(Table2[[#This Row],[Severity]]="Injury and up to 3 days off",2,IF(Table2[[#This Row],[Severity]]="Minor Injury, No time off",1,0)))))</f>
        <v>4</v>
      </c>
      <c r="K49">
        <f t="shared" si="4"/>
        <v>8</v>
      </c>
    </row>
    <row r="50" spans="2:11" x14ac:dyDescent="0.25">
      <c r="B50" s="79"/>
      <c r="C50" s="80"/>
      <c r="D50" s="76"/>
      <c r="E50" s="77"/>
      <c r="F50" s="78"/>
      <c r="G50" s="77"/>
      <c r="I50">
        <f>IF(Table2[[#This Row],[Likelihood]]="Certain",5,IF(Table2[[#This Row],[Likelihood]]="Very Likely",4,IF(Table2[[#This Row],[Likelihood]]="Likely",3,IF(Table2[[#This Row],[Likelihood]]="Unlikely",2,IF(Table2[[#This Row],[Likelihood]]="Very Unlikely",1,0)))))</f>
        <v>0</v>
      </c>
      <c r="J50">
        <f>IF(Table2[[#This Row],[Severity]]="Death",5,IF(Table2[[#This Row],[Severity]]="Major Injury/Long Term Absence",4,IF(Table2[[#This Row],[Severity]]="Reportable Condition",3,IF(Table2[[#This Row],[Severity]]="Injury and up to 3 days off",2,IF(Table2[[#This Row],[Severity]]="Minor Injury, No time off",1,0)))))</f>
        <v>0</v>
      </c>
      <c r="K50">
        <f t="shared" si="4"/>
        <v>0</v>
      </c>
    </row>
    <row r="51" spans="2:11" ht="51" x14ac:dyDescent="0.25">
      <c r="B51" s="79" t="s">
        <v>170</v>
      </c>
      <c r="C51" s="74" t="s">
        <v>180</v>
      </c>
      <c r="D51" s="76" t="s">
        <v>26</v>
      </c>
      <c r="E51" s="77" t="s">
        <v>22</v>
      </c>
      <c r="F51" s="78" t="s">
        <v>132</v>
      </c>
      <c r="G51" s="77" t="s">
        <v>11</v>
      </c>
      <c r="I51">
        <f>IF(Table2[[#This Row],[Likelihood]]="Certain",5,IF(Table2[[#This Row],[Likelihood]]="Very Likely",4,IF(Table2[[#This Row],[Likelihood]]="Likely",3,IF(Table2[[#This Row],[Likelihood]]="Unlikely",2,IF(Table2[[#This Row],[Likelihood]]="Very Unlikely",1,0)))))</f>
        <v>2</v>
      </c>
      <c r="J51">
        <f>IF(Table2[[#This Row],[Severity]]="Death",5,IF(Table2[[#This Row],[Severity]]="Major Injury/Long Term Absence",4,IF(Table2[[#This Row],[Severity]]="Reportable Condition",3,IF(Table2[[#This Row],[Severity]]="Injury and up to 3 days off",2,IF(Table2[[#This Row],[Severity]]="Minor Injury, No time off",1,0)))))</f>
        <v>4</v>
      </c>
      <c r="K51">
        <f t="shared" si="4"/>
        <v>8</v>
      </c>
    </row>
    <row r="52" spans="2: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4"/>
        <v>#VALUE!</v>
      </c>
    </row>
    <row r="53" spans="2: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4"/>
        <v>#VALUE!</v>
      </c>
    </row>
    <row r="54" spans="2: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4"/>
        <v>#VALUE!</v>
      </c>
    </row>
    <row r="55" spans="2: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4"/>
        <v>#VALUE!</v>
      </c>
    </row>
    <row r="56" spans="2: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4"/>
        <v>#VALUE!</v>
      </c>
    </row>
    <row r="57" spans="2: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4"/>
        <v>#VALUE!</v>
      </c>
    </row>
    <row r="58" spans="2: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4"/>
        <v>#VALUE!</v>
      </c>
    </row>
    <row r="59" spans="2:11" ht="15.75" thickBot="1" x14ac:dyDescent="0.3">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4"/>
        <v>#VALUE!</v>
      </c>
    </row>
    <row r="60" spans="2:11" ht="15.75" thickBot="1" x14ac:dyDescent="0.3">
      <c r="B60" s="75" t="s">
        <v>30</v>
      </c>
      <c r="C60" s="81"/>
      <c r="D60" s="82"/>
      <c r="E60" s="82"/>
      <c r="F60" s="82"/>
      <c r="G60" s="83"/>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4"/>
        <v>#VALUE!</v>
      </c>
    </row>
    <row r="61" spans="2:11" ht="15.75" thickBot="1" x14ac:dyDescent="0.3">
      <c r="B61" s="73" t="s">
        <v>31</v>
      </c>
      <c r="C61" s="81" t="s">
        <v>127</v>
      </c>
      <c r="D61" s="82"/>
      <c r="E61" s="82"/>
      <c r="F61" s="82"/>
      <c r="G61" s="83"/>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4"/>
        <v>#VALUE!</v>
      </c>
    </row>
    <row r="62" spans="2:11" ht="15.75" thickBot="1" x14ac:dyDescent="0.3">
      <c r="B62" s="75" t="s">
        <v>32</v>
      </c>
      <c r="C62" s="87" t="s">
        <v>157</v>
      </c>
      <c r="D62" s="88"/>
      <c r="E62" s="88"/>
      <c r="F62" s="88"/>
      <c r="G62" s="89"/>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4"/>
        <v>#VALUE!</v>
      </c>
    </row>
    <row r="63" spans="2:11" ht="15.75" thickBot="1" x14ac:dyDescent="0.3">
      <c r="B63" s="73" t="s">
        <v>33</v>
      </c>
      <c r="C63" s="81" t="s">
        <v>157</v>
      </c>
      <c r="D63" s="82"/>
      <c r="E63" s="82"/>
      <c r="F63" s="82"/>
      <c r="G63" s="83"/>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4"/>
        <v>#VALUE!</v>
      </c>
    </row>
    <row r="64" spans="2:11" ht="15.75" thickBot="1" x14ac:dyDescent="0.3">
      <c r="B64" s="73" t="s">
        <v>34</v>
      </c>
      <c r="C64" s="84" t="s">
        <v>182</v>
      </c>
      <c r="D64" s="85"/>
      <c r="E64" s="85"/>
      <c r="F64" s="85"/>
      <c r="G64" s="86"/>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4"/>
        <v>#VALUE!</v>
      </c>
    </row>
    <row r="65" spans="2:11" ht="15.75" thickBot="1" x14ac:dyDescent="0.3">
      <c r="B65" s="75" t="s">
        <v>35</v>
      </c>
      <c r="C65" s="81"/>
      <c r="D65" s="82"/>
      <c r="E65" s="82"/>
      <c r="F65" s="82"/>
      <c r="G65" s="83"/>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4"/>
        <v>#VALUE!</v>
      </c>
    </row>
    <row r="66" spans="2:11" ht="15.75" thickBot="1" x14ac:dyDescent="0.3">
      <c r="B66" s="75" t="s">
        <v>36</v>
      </c>
      <c r="C66" s="92">
        <v>44075</v>
      </c>
      <c r="D66" s="82"/>
      <c r="E66" s="82"/>
      <c r="F66" s="82"/>
      <c r="G66" s="83"/>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4"/>
        <v>#VALUE!</v>
      </c>
    </row>
    <row r="67" spans="2: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4"/>
        <v>#VALUE!</v>
      </c>
    </row>
    <row r="68" spans="2: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4"/>
        <v>#VALUE!</v>
      </c>
    </row>
    <row r="69" spans="2: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4"/>
        <v>#VALUE!</v>
      </c>
    </row>
    <row r="70" spans="2: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4"/>
        <v>#VALUE!</v>
      </c>
    </row>
    <row r="71" spans="2: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ref="K71:K126" si="5">I71*J71</f>
        <v>#VALUE!</v>
      </c>
    </row>
    <row r="72" spans="2: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si="5"/>
        <v>#VALUE!</v>
      </c>
    </row>
    <row r="73" spans="2: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5"/>
        <v>#VALUE!</v>
      </c>
    </row>
    <row r="74" spans="2: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5"/>
        <v>#VALUE!</v>
      </c>
    </row>
    <row r="75" spans="2: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2: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2: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2: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5"/>
        <v>#VALUE!</v>
      </c>
    </row>
    <row r="79" spans="2: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5"/>
        <v>#VALUE!</v>
      </c>
    </row>
    <row r="80" spans="2: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5"/>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5"/>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5"/>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5"/>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5"/>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5"/>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5"/>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5"/>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5"/>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5"/>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5"/>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5"/>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5"/>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5"/>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5"/>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5"/>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5"/>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5"/>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5"/>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5"/>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5"/>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5"/>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5"/>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5"/>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5"/>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5"/>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5"/>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5"/>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5"/>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5"/>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5"/>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5"/>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5"/>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5"/>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5"/>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5"/>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5"/>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5"/>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5"/>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5"/>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5"/>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5"/>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5"/>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5"/>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5"/>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5"/>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5"/>
        <v>#VALUE!</v>
      </c>
    </row>
  </sheetData>
  <mergeCells count="2">
    <mergeCell ref="B1:G1"/>
    <mergeCell ref="B2:D2"/>
  </mergeCells>
  <conditionalFormatting sqref="G10:G51">
    <cfRule type="cellIs" dxfId="9" priority="1" operator="equal">
      <formula>"No"</formula>
    </cfRule>
    <cfRule type="cellIs" dxfId="8" priority="2" operator="equal">
      <formula>"Yes"</formula>
    </cfRule>
  </conditionalFormatting>
  <hyperlinks>
    <hyperlink ref="C11" r:id="rId1" xr:uid="{00000000-0004-0000-0000-000000000000}"/>
  </hyperlinks>
  <pageMargins left="0.7" right="0.7" top="0.75" bottom="0.75" header="0.3" footer="0.3"/>
  <pageSetup paperSize="9" fitToHeight="0" orientation="landscape" r:id="rId2"/>
  <ignoredErrors>
    <ignoredError sqref="F10 F46" calculatedColumn="1"/>
  </ignoredError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F10:F51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N11:N16 E10:E51</xm:sqref>
        </x14:dataValidation>
        <x14:dataValidation type="list" allowBlank="1" showInputMessage="1" showErrorMessage="1" xr:uid="{00000000-0002-0000-0000-000001000000}">
          <x14:formula1>
            <xm:f>Lookup!$C$13:$C$14</xm:f>
          </x14:formula1>
          <xm:sqref>G9:G51</xm:sqref>
        </x14:dataValidation>
        <x14:dataValidation type="list" allowBlank="1" showInputMessage="1" showErrorMessage="1" xr:uid="{00000000-0002-0000-0000-000002000000}">
          <x14:formula1>
            <xm:f>Lookup!$D$4:$D$8</xm:f>
          </x14:formula1>
          <xm:sqref>D10:D51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sqref="A1:XFD1048576"/>
    </sheetView>
  </sheetViews>
  <sheetFormatPr defaultRowHeight="15" x14ac:dyDescent="0.25"/>
  <cols>
    <col min="1" max="1" width="31.140625" bestFit="1" customWidth="1"/>
    <col min="2" max="2" width="56" customWidth="1"/>
    <col min="3" max="3" width="8.7109375" bestFit="1" customWidth="1"/>
    <col min="4" max="4" width="5" customWidth="1"/>
    <col min="5" max="5" width="32.42578125" bestFit="1" customWidth="1"/>
    <col min="6" max="6" width="58.85546875" customWidth="1"/>
    <col min="7" max="7" width="9.85546875" customWidth="1"/>
  </cols>
  <sheetData>
    <row r="1" spans="1:7" ht="24" thickBot="1" x14ac:dyDescent="0.3">
      <c r="A1" s="60" t="s">
        <v>37</v>
      </c>
      <c r="B1" s="61"/>
      <c r="C1" s="62"/>
      <c r="E1" s="63" t="s">
        <v>38</v>
      </c>
      <c r="F1" s="64"/>
      <c r="G1" s="65"/>
    </row>
    <row r="2" spans="1:7" ht="19.5" thickBot="1" x14ac:dyDescent="0.3">
      <c r="A2" s="12" t="s">
        <v>39</v>
      </c>
      <c r="B2" s="12" t="s">
        <v>40</v>
      </c>
      <c r="C2" s="12" t="s">
        <v>41</v>
      </c>
      <c r="E2" s="12" t="s">
        <v>39</v>
      </c>
      <c r="F2" s="12" t="s">
        <v>40</v>
      </c>
      <c r="G2" s="12" t="s">
        <v>41</v>
      </c>
    </row>
    <row r="3" spans="1:7" ht="30.75" thickBot="1" x14ac:dyDescent="0.3">
      <c r="A3" s="13" t="s">
        <v>42</v>
      </c>
      <c r="B3" s="14" t="s">
        <v>43</v>
      </c>
      <c r="C3" s="15">
        <v>1</v>
      </c>
      <c r="E3" s="16" t="s">
        <v>44</v>
      </c>
      <c r="F3" s="17" t="s">
        <v>45</v>
      </c>
      <c r="G3" s="18">
        <v>1</v>
      </c>
    </row>
    <row r="4" spans="1:7" ht="30.75" thickBot="1" x14ac:dyDescent="0.3">
      <c r="A4" s="13" t="s">
        <v>46</v>
      </c>
      <c r="B4" s="14" t="s">
        <v>47</v>
      </c>
      <c r="C4" s="15">
        <v>2</v>
      </c>
      <c r="E4" s="19" t="s">
        <v>22</v>
      </c>
      <c r="F4" s="20" t="s">
        <v>48</v>
      </c>
      <c r="G4" s="21">
        <v>2</v>
      </c>
    </row>
    <row r="5" spans="1:7" ht="45.75" thickBot="1" x14ac:dyDescent="0.3">
      <c r="A5" s="13" t="s">
        <v>49</v>
      </c>
      <c r="B5" s="14" t="s">
        <v>50</v>
      </c>
      <c r="C5" s="15">
        <v>3</v>
      </c>
      <c r="E5" s="19" t="s">
        <v>23</v>
      </c>
      <c r="F5" s="20" t="s">
        <v>51</v>
      </c>
      <c r="G5" s="21">
        <v>3</v>
      </c>
    </row>
    <row r="6" spans="1:7" ht="45.75" thickBot="1" x14ac:dyDescent="0.3">
      <c r="A6" s="13" t="s">
        <v>52</v>
      </c>
      <c r="B6" s="14" t="s">
        <v>53</v>
      </c>
      <c r="C6" s="15">
        <v>4</v>
      </c>
      <c r="E6" s="19" t="s">
        <v>54</v>
      </c>
      <c r="F6" s="20" t="s">
        <v>55</v>
      </c>
      <c r="G6" s="21">
        <v>4</v>
      </c>
    </row>
    <row r="7" spans="1:7" ht="45.75" thickBot="1" x14ac:dyDescent="0.3">
      <c r="A7" s="22" t="s">
        <v>56</v>
      </c>
      <c r="B7" s="17" t="s">
        <v>57</v>
      </c>
      <c r="C7" s="18">
        <v>5</v>
      </c>
      <c r="E7" s="16" t="s">
        <v>12</v>
      </c>
      <c r="F7" s="23" t="s">
        <v>58</v>
      </c>
      <c r="G7" s="16">
        <v>5</v>
      </c>
    </row>
    <row r="8" spans="1:7" ht="18.75" x14ac:dyDescent="0.3">
      <c r="A8" s="24"/>
      <c r="B8" s="66" t="s">
        <v>59</v>
      </c>
      <c r="C8" s="66"/>
      <c r="D8" s="66"/>
      <c r="E8" s="66"/>
      <c r="F8" s="66"/>
      <c r="G8" s="24"/>
    </row>
    <row r="9" spans="1:7" ht="24.75" thickBot="1" x14ac:dyDescent="0.3">
      <c r="B9" s="67" t="s">
        <v>60</v>
      </c>
      <c r="C9" s="68"/>
      <c r="D9" s="68"/>
      <c r="E9" s="68"/>
      <c r="F9" s="68"/>
    </row>
    <row r="10" spans="1:7" ht="19.5" thickBot="1" x14ac:dyDescent="0.3">
      <c r="B10" s="69" t="s">
        <v>61</v>
      </c>
      <c r="C10" s="70"/>
      <c r="D10" s="70"/>
      <c r="E10" s="70"/>
      <c r="F10" s="71"/>
    </row>
    <row r="11" spans="1:7" x14ac:dyDescent="0.25">
      <c r="B11" s="25"/>
      <c r="C11" s="26"/>
      <c r="D11" s="27"/>
      <c r="E11" s="28"/>
      <c r="F11" s="29"/>
    </row>
    <row r="12" spans="1:7" x14ac:dyDescent="0.25">
      <c r="B12" s="30" t="s">
        <v>62</v>
      </c>
      <c r="C12" s="57" t="s">
        <v>63</v>
      </c>
      <c r="D12" s="58"/>
      <c r="E12" s="59"/>
      <c r="F12" s="31" t="s">
        <v>64</v>
      </c>
    </row>
    <row r="13" spans="1:7" ht="15.75" thickBot="1" x14ac:dyDescent="0.3">
      <c r="B13" s="32"/>
      <c r="C13" s="33"/>
      <c r="D13" s="34"/>
      <c r="E13" s="35"/>
      <c r="F13" s="36"/>
    </row>
  </sheetData>
  <mergeCells count="6">
    <mergeCell ref="C12:E12"/>
    <mergeCell ref="A1:C1"/>
    <mergeCell ref="E1:G1"/>
    <mergeCell ref="B8:F8"/>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activeCell="E20" sqref="E20"/>
    </sheetView>
  </sheetViews>
  <sheetFormatPr defaultRowHeight="15" x14ac:dyDescent="0.25"/>
  <sheetData>
    <row r="1" spans="1:2" ht="21" x14ac:dyDescent="0.35">
      <c r="A1" s="37" t="s">
        <v>65</v>
      </c>
    </row>
    <row r="6" spans="1:2" ht="15.75" x14ac:dyDescent="0.25">
      <c r="B6" s="38" t="s">
        <v>66</v>
      </c>
    </row>
    <row r="8" spans="1:2" x14ac:dyDescent="0.25">
      <c r="A8" s="39" t="s">
        <v>67</v>
      </c>
      <c r="B8" t="s">
        <v>68</v>
      </c>
    </row>
    <row r="9" spans="1:2" x14ac:dyDescent="0.25">
      <c r="A9" s="40"/>
      <c r="B9" t="s">
        <v>69</v>
      </c>
    </row>
    <row r="10" spans="1:2" x14ac:dyDescent="0.25">
      <c r="A10" s="40"/>
      <c r="B10" t="s">
        <v>70</v>
      </c>
    </row>
    <row r="11" spans="1:2" x14ac:dyDescent="0.25">
      <c r="A11" s="39" t="s">
        <v>71</v>
      </c>
      <c r="B11" t="s">
        <v>72</v>
      </c>
    </row>
    <row r="12" spans="1:2" x14ac:dyDescent="0.25">
      <c r="A12" s="40"/>
      <c r="B12" t="s">
        <v>73</v>
      </c>
    </row>
    <row r="13" spans="1:2" x14ac:dyDescent="0.25">
      <c r="A13" s="40"/>
    </row>
    <row r="14" spans="1:2" ht="15.75" x14ac:dyDescent="0.25">
      <c r="A14" s="40"/>
      <c r="B14" s="38" t="s">
        <v>74</v>
      </c>
    </row>
    <row r="15" spans="1:2" x14ac:dyDescent="0.25">
      <c r="A15" s="40"/>
    </row>
    <row r="16" spans="1:2" x14ac:dyDescent="0.25">
      <c r="A16" s="39" t="s">
        <v>67</v>
      </c>
      <c r="B16" t="s">
        <v>75</v>
      </c>
    </row>
    <row r="17" spans="1:2" x14ac:dyDescent="0.25">
      <c r="A17" s="40"/>
    </row>
    <row r="18" spans="1:2" ht="15.75" x14ac:dyDescent="0.25">
      <c r="A18" s="40"/>
      <c r="B18" s="38" t="s">
        <v>76</v>
      </c>
    </row>
    <row r="19" spans="1:2" x14ac:dyDescent="0.25">
      <c r="A19" s="40"/>
    </row>
    <row r="20" spans="1:2" x14ac:dyDescent="0.25">
      <c r="A20" s="39" t="s">
        <v>67</v>
      </c>
      <c r="B20" t="s">
        <v>77</v>
      </c>
    </row>
    <row r="21" spans="1:2" x14ac:dyDescent="0.25">
      <c r="A21" s="39"/>
    </row>
    <row r="22" spans="1:2" ht="15.75" x14ac:dyDescent="0.25">
      <c r="A22" s="39"/>
      <c r="B22" s="38" t="s">
        <v>78</v>
      </c>
    </row>
    <row r="23" spans="1:2" x14ac:dyDescent="0.25">
      <c r="A23" s="39"/>
    </row>
    <row r="24" spans="1:2" x14ac:dyDescent="0.25">
      <c r="A24" s="39" t="s">
        <v>67</v>
      </c>
      <c r="B24" t="s">
        <v>79</v>
      </c>
    </row>
    <row r="25" spans="1:2" x14ac:dyDescent="0.25">
      <c r="A25" s="39" t="s">
        <v>71</v>
      </c>
      <c r="B25" t="s">
        <v>80</v>
      </c>
    </row>
    <row r="34" spans="1:2" x14ac:dyDescent="0.25">
      <c r="A34" s="39" t="s">
        <v>81</v>
      </c>
      <c r="B34" t="s">
        <v>82</v>
      </c>
    </row>
    <row r="35" spans="1:2" x14ac:dyDescent="0.25">
      <c r="A35" s="39" t="s">
        <v>83</v>
      </c>
      <c r="B35" t="s">
        <v>84</v>
      </c>
    </row>
    <row r="36" spans="1:2" x14ac:dyDescent="0.25">
      <c r="A36" s="39" t="s">
        <v>85</v>
      </c>
      <c r="B36" t="s">
        <v>86</v>
      </c>
    </row>
    <row r="37" spans="1:2" x14ac:dyDescent="0.25">
      <c r="A37" s="39" t="s">
        <v>87</v>
      </c>
      <c r="B37" t="s">
        <v>88</v>
      </c>
    </row>
    <row r="38" spans="1:2" x14ac:dyDescent="0.25">
      <c r="A38" s="39" t="s">
        <v>89</v>
      </c>
      <c r="B38" t="s">
        <v>90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31FEA4-864B-4012-9457-EAD5AA3C656D}">
  <ds:schemaRefs>
    <ds:schemaRef ds:uri="http://schemas.openxmlformats.org/package/2006/metadata/core-properties"/>
    <ds:schemaRef ds:uri="http://schemas.microsoft.com/office/2006/documentManagement/types"/>
    <ds:schemaRef ds:uri="http://purl.org/dc/dcmitype/"/>
    <ds:schemaRef ds:uri="45534eab-e213-4ac7-be7b-6426934ec745"/>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FEAD313-A482-45B2-8ED0-EAFE06AC5B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Chris Gould</cp:lastModifiedBy>
  <cp:lastPrinted>2014-03-24T08:27:11Z</cp:lastPrinted>
  <dcterms:created xsi:type="dcterms:W3CDTF">2014-01-08T20:40:22Z</dcterms:created>
  <dcterms:modified xsi:type="dcterms:W3CDTF">2020-09-01T16:16:06Z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